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1955" windowHeight="10680" activeTab="0"/>
  </bookViews>
  <sheets>
    <sheet name="Документ (1)" sheetId="1" r:id="rId1"/>
  </sheets>
  <definedNames>
    <definedName name="_xlnm._FilterDatabase" localSheetId="0" hidden="1">'Документ (1)'!$A$17:$B$53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<sst xmlns="http://schemas.openxmlformats.org/spreadsheetml/2006/main" count="58" uniqueCount="45">
  <si>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</si>
  <si>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</si>
  <si>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</si>
  <si>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</si>
  <si>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</si>
  <si>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</si>
  <si>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</si>
  <si>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</si>
  <si>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</si>
  <si>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</si>
  <si>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</si>
  <si>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</si>
  <si>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</si>
  <si>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целевая программа "Развитие дошкольного образования Партизанского муниципального района на 2008-2012 годы"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</si>
  <si>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</si>
  <si>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</si>
  <si>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</si>
  <si>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</si>
  <si>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</si>
  <si>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</si>
  <si>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</si>
  <si>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</si>
  <si>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</si>
  <si>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</si>
  <si>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>Распределение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</si>
  <si>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</si>
  <si>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</si>
  <si>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бюджетных ассигнований из бюджета муниципального района на 2012 год по муниципальным целевым программам, предусмотренным к финансированию из бюджета муниципального района в 2012 году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</si>
  <si>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</si>
  <si>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                                                                                                      от 16.12.2011  № 280 - МПА       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</si>
  <si>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</si>
  <si>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БЛАГОУСТРОЙСТВО</t>
  </si>
  <si>
    <t>Итого расходов по благоустройству</t>
  </si>
  <si>
    <t xml:space="preserve">                                                                                                      "Приложение 9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</si>
  <si>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</si>
  <si>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 xml:space="preserve">                                                                                                      Приложение 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</si>
  <si>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</si>
  <si>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</si>
  <si>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</si>
  <si>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</si>
  <si>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целевая программа "Обеспечение жильем жителей сельской местности Партизанского муниципального района в 2011- 2013 г.г."</t>
  </si>
  <si>
    <t>ФИЗИЧЕСКАЯ КУЛЬТУРА И СПОРТ</t>
  </si>
  <si>
    <t>Итого расходов по физической культуре и спорту</t>
  </si>
  <si>
    <t xml:space="preserve">Муниципальная целевая программа "Развитие физической культуры и спорта в Партизанском муниципальном районе на 2012 год"  </t>
  </si>
  <si>
    <t xml:space="preserve">                                                                                                      от  28.12.2012  № 370 -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</si>
</sst>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2" xfId="0" applyNumberFormat="1" applyFont="1" applyFill="1" applyBorder="1" applyAlignment="1">
      <alignment horizontal="right" vertical="top" shrinkToFit="1"/>
    </xf>
    <xf numFmtId="4" fontId="1" fillId="0" borderId="3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indent="2"/>
    </xf>
    <xf numFmtId="0" fontId="6" fillId="2" borderId="2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vertical="top" wrapText="1"/>
    </xf>
    <xf numFmtId="171" fontId="5" fillId="2" borderId="2" xfId="0" applyNumberFormat="1" applyFont="1" applyFill="1" applyBorder="1" applyAlignment="1">
      <alignment horizontal="right" vertical="top" shrinkToFit="1"/>
    </xf>
    <xf numFmtId="0" fontId="8" fillId="2" borderId="2" xfId="0" applyFont="1" applyFill="1" applyBorder="1" applyAlignment="1">
      <alignment vertical="top" wrapText="1"/>
    </xf>
    <xf numFmtId="171" fontId="6" fillId="2" borderId="2" xfId="0" applyNumberFormat="1" applyFont="1" applyFill="1" applyBorder="1" applyAlignment="1">
      <alignment horizontal="right" vertical="top" shrinkToFit="1"/>
    </xf>
    <xf numFmtId="0" fontId="1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71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8"/>
  <sheetViews>
    <sheetView showGridLines="0" tabSelected="1" zoomScaleSheetLayoutView="100" workbookViewId="0" topLeftCell="A1">
      <selection activeCell="A7" sqref="A7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6" t="s">
        <v>35</v>
      </c>
    </row>
    <row r="2" ht="15.75">
      <c r="A2" s="6" t="s">
        <v>26</v>
      </c>
    </row>
    <row r="3" ht="15.75">
      <c r="A3" s="6" t="s">
        <v>25</v>
      </c>
    </row>
    <row r="4" ht="15.75">
      <c r="A4" s="6" t="s">
        <v>44</v>
      </c>
    </row>
    <row r="6" spans="1:2" ht="15.75">
      <c r="A6" s="6" t="s">
        <v>33</v>
      </c>
      <c r="B6" s="7"/>
    </row>
    <row r="7" spans="1:2" ht="15.75">
      <c r="A7" s="6" t="s">
        <v>26</v>
      </c>
      <c r="B7" s="6"/>
    </row>
    <row r="8" spans="1:2" ht="15.75">
      <c r="A8" s="6" t="s">
        <v>25</v>
      </c>
      <c r="B8" s="6"/>
    </row>
    <row r="9" spans="1:2" ht="15.75">
      <c r="A9" s="6" t="s">
        <v>29</v>
      </c>
      <c r="B9" s="6"/>
    </row>
    <row r="11" spans="1:15" ht="19.5" customHeight="1">
      <c r="A11" s="28" t="s">
        <v>24</v>
      </c>
      <c r="B11" s="28"/>
      <c r="C11" s="28"/>
      <c r="D11" s="28"/>
      <c r="E11" s="28"/>
      <c r="F11" s="28"/>
      <c r="G11" s="28"/>
      <c r="H11" s="28"/>
      <c r="I11" s="28"/>
      <c r="J11" s="2"/>
      <c r="K11" s="2"/>
      <c r="L11" s="2"/>
      <c r="M11" s="2"/>
      <c r="N11" s="2"/>
      <c r="O11" s="2"/>
    </row>
    <row r="12" spans="1:15" ht="57.75" customHeight="1">
      <c r="A12" s="29" t="s">
        <v>27</v>
      </c>
      <c r="B12" s="29"/>
      <c r="C12" s="29"/>
      <c r="D12" s="29"/>
      <c r="E12" s="29"/>
      <c r="F12" s="29"/>
      <c r="G12" s="29"/>
      <c r="H12" s="29"/>
      <c r="I12" s="29"/>
      <c r="J12" s="3"/>
      <c r="K12" s="3"/>
      <c r="L12" s="3"/>
      <c r="M12" s="3"/>
      <c r="N12" s="3"/>
      <c r="O12" s="3"/>
    </row>
    <row r="13" spans="1:10" ht="15.7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23" t="s">
        <v>3</v>
      </c>
      <c r="B15" s="25" t="s">
        <v>4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8" t="s">
        <v>5</v>
      </c>
      <c r="I15" s="8" t="s">
        <v>5</v>
      </c>
      <c r="J15" s="8" t="s">
        <v>5</v>
      </c>
    </row>
    <row r="16" spans="1:10" ht="15.75">
      <c r="A16" s="23">
        <v>1</v>
      </c>
      <c r="B16" s="24">
        <v>2</v>
      </c>
      <c r="C16" s="8"/>
      <c r="D16" s="8"/>
      <c r="E16" s="8"/>
      <c r="F16" s="8"/>
      <c r="G16" s="8"/>
      <c r="H16" s="8"/>
      <c r="I16" s="8"/>
      <c r="J16" s="8"/>
    </row>
    <row r="17" spans="1:10" s="10" customFormat="1" ht="18" customHeight="1">
      <c r="A17" s="14" t="s">
        <v>7</v>
      </c>
      <c r="B17" s="15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2182704.1</v>
      </c>
      <c r="J17" s="9">
        <v>2335521.4</v>
      </c>
    </row>
    <row r="18" spans="1:10" ht="51" customHeight="1" outlineLevel="3">
      <c r="A18" s="16" t="s">
        <v>11</v>
      </c>
      <c r="B18" s="17">
        <v>792.8</v>
      </c>
      <c r="C18" s="11"/>
      <c r="D18" s="11"/>
      <c r="E18" s="11"/>
      <c r="F18" s="11"/>
      <c r="G18" s="11"/>
      <c r="H18" s="11"/>
      <c r="I18" s="11"/>
      <c r="J18" s="11"/>
    </row>
    <row r="19" spans="1:10" ht="34.5" customHeight="1" outlineLevel="3">
      <c r="A19" s="16" t="s">
        <v>17</v>
      </c>
      <c r="B19" s="17">
        <f>748.5-206.159</f>
        <v>542.341</v>
      </c>
      <c r="C19" s="11"/>
      <c r="D19" s="11"/>
      <c r="E19" s="11"/>
      <c r="F19" s="11"/>
      <c r="G19" s="11"/>
      <c r="H19" s="11"/>
      <c r="I19" s="11"/>
      <c r="J19" s="11"/>
    </row>
    <row r="20" spans="1:10" ht="22.5" customHeight="1" outlineLevel="3">
      <c r="A20" s="18" t="s">
        <v>18</v>
      </c>
      <c r="B20" s="19">
        <f>SUM(B18:B19)</f>
        <v>1335.141</v>
      </c>
      <c r="C20" s="11"/>
      <c r="D20" s="11"/>
      <c r="E20" s="11"/>
      <c r="F20" s="11"/>
      <c r="G20" s="11"/>
      <c r="H20" s="11"/>
      <c r="I20" s="11"/>
      <c r="J20" s="11"/>
    </row>
    <row r="21" spans="1:10" s="10" customFormat="1" ht="20.25" customHeight="1">
      <c r="A21" s="14" t="s">
        <v>8</v>
      </c>
      <c r="B21" s="19"/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16802244.5</v>
      </c>
      <c r="J21" s="9">
        <v>4962634.82</v>
      </c>
    </row>
    <row r="22" spans="1:10" ht="52.5" customHeight="1" outlineLevel="5">
      <c r="A22" s="16" t="s">
        <v>34</v>
      </c>
      <c r="B22" s="17">
        <v>1198</v>
      </c>
      <c r="C22" s="11"/>
      <c r="D22" s="11"/>
      <c r="E22" s="11"/>
      <c r="F22" s="11"/>
      <c r="G22" s="11"/>
      <c r="H22" s="11"/>
      <c r="I22" s="11"/>
      <c r="J22" s="11"/>
    </row>
    <row r="23" spans="1:10" ht="66.75" customHeight="1" outlineLevel="5">
      <c r="A23" s="16" t="s">
        <v>36</v>
      </c>
      <c r="B23" s="17">
        <f>11489.7+1875.47951-349.7-400+6045</f>
        <v>18660.479509999997</v>
      </c>
      <c r="C23" s="11"/>
      <c r="D23" s="11"/>
      <c r="E23" s="11"/>
      <c r="F23" s="11"/>
      <c r="G23" s="11"/>
      <c r="H23" s="11"/>
      <c r="I23" s="11"/>
      <c r="J23" s="11"/>
    </row>
    <row r="24" spans="1:10" ht="54.75" customHeight="1" outlineLevel="5">
      <c r="A24" s="16" t="s">
        <v>37</v>
      </c>
      <c r="B24" s="17">
        <f>1500+4645.671</f>
        <v>6145.671</v>
      </c>
      <c r="C24" s="11"/>
      <c r="D24" s="11"/>
      <c r="E24" s="11"/>
      <c r="F24" s="11"/>
      <c r="G24" s="11"/>
      <c r="H24" s="11"/>
      <c r="I24" s="11"/>
      <c r="J24" s="11"/>
    </row>
    <row r="25" spans="1:10" ht="21.75" customHeight="1" outlineLevel="5">
      <c r="A25" s="18" t="s">
        <v>19</v>
      </c>
      <c r="B25" s="19">
        <f>B22+B23+B24</f>
        <v>26004.15051</v>
      </c>
      <c r="C25" s="11"/>
      <c r="D25" s="11"/>
      <c r="E25" s="11"/>
      <c r="F25" s="11"/>
      <c r="G25" s="11"/>
      <c r="H25" s="11"/>
      <c r="I25" s="11"/>
      <c r="J25" s="11"/>
    </row>
    <row r="26" spans="1:10" s="10" customFormat="1" ht="23.25" customHeight="1">
      <c r="A26" s="14" t="s">
        <v>0</v>
      </c>
      <c r="B26" s="19"/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7144823</v>
      </c>
      <c r="J26" s="9">
        <v>33313</v>
      </c>
    </row>
    <row r="27" spans="1:10" s="10" customFormat="1" ht="68.25" customHeight="1">
      <c r="A27" s="16" t="s">
        <v>36</v>
      </c>
      <c r="B27" s="17">
        <f>25922.74807+1765.1494-600</f>
        <v>27087.89747</v>
      </c>
      <c r="C27" s="9"/>
      <c r="D27" s="9"/>
      <c r="E27" s="9"/>
      <c r="F27" s="9"/>
      <c r="G27" s="9"/>
      <c r="H27" s="9"/>
      <c r="I27" s="9"/>
      <c r="J27" s="9"/>
    </row>
    <row r="28" spans="1:10" s="10" customFormat="1" ht="22.5" customHeight="1">
      <c r="A28" s="18" t="s">
        <v>20</v>
      </c>
      <c r="B28" s="19">
        <f>B27</f>
        <v>27087.89747</v>
      </c>
      <c r="C28" s="9"/>
      <c r="D28" s="9"/>
      <c r="E28" s="9"/>
      <c r="F28" s="9"/>
      <c r="G28" s="9"/>
      <c r="H28" s="9"/>
      <c r="I28" s="9"/>
      <c r="J28" s="9"/>
    </row>
    <row r="29" spans="1:10" s="10" customFormat="1" ht="16.5">
      <c r="A29" s="18" t="s">
        <v>31</v>
      </c>
      <c r="B29" s="19"/>
      <c r="C29" s="9"/>
      <c r="D29" s="9"/>
      <c r="E29" s="9"/>
      <c r="F29" s="9"/>
      <c r="G29" s="9"/>
      <c r="H29" s="9"/>
      <c r="I29" s="9"/>
      <c r="J29" s="9"/>
    </row>
    <row r="30" spans="1:10" s="10" customFormat="1" ht="63">
      <c r="A30" s="20" t="s">
        <v>30</v>
      </c>
      <c r="B30" s="17">
        <f>599.98+20.9177</f>
        <v>620.8977</v>
      </c>
      <c r="C30" s="9"/>
      <c r="D30" s="9"/>
      <c r="E30" s="9"/>
      <c r="F30" s="9"/>
      <c r="G30" s="9"/>
      <c r="H30" s="9"/>
      <c r="I30" s="9"/>
      <c r="J30" s="9"/>
    </row>
    <row r="31" spans="1:10" s="10" customFormat="1" ht="68.25" customHeight="1">
      <c r="A31" s="16" t="s">
        <v>36</v>
      </c>
      <c r="B31" s="17">
        <v>449.8</v>
      </c>
      <c r="C31" s="9"/>
      <c r="D31" s="9"/>
      <c r="E31" s="9"/>
      <c r="F31" s="9"/>
      <c r="G31" s="9"/>
      <c r="H31" s="9"/>
      <c r="I31" s="9"/>
      <c r="J31" s="9"/>
    </row>
    <row r="32" spans="1:10" s="10" customFormat="1" ht="16.5">
      <c r="A32" s="18" t="s">
        <v>32</v>
      </c>
      <c r="B32" s="19">
        <f>B30+B31</f>
        <v>1070.6977</v>
      </c>
      <c r="C32" s="9"/>
      <c r="D32" s="9"/>
      <c r="E32" s="9"/>
      <c r="F32" s="9"/>
      <c r="G32" s="9"/>
      <c r="H32" s="9"/>
      <c r="I32" s="9"/>
      <c r="J32" s="9"/>
    </row>
    <row r="33" spans="1:10" s="10" customFormat="1" ht="19.5" customHeight="1">
      <c r="A33" s="14" t="s">
        <v>1</v>
      </c>
      <c r="B33" s="19"/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1973432.477</v>
      </c>
      <c r="J33" s="9">
        <v>2066394.068</v>
      </c>
    </row>
    <row r="34" spans="1:10" ht="47.25">
      <c r="A34" s="16" t="s">
        <v>12</v>
      </c>
      <c r="B34" s="17">
        <v>1745.5</v>
      </c>
      <c r="C34" s="11"/>
      <c r="D34" s="11"/>
      <c r="E34" s="11"/>
      <c r="F34" s="11"/>
      <c r="G34" s="11"/>
      <c r="H34" s="11"/>
      <c r="I34" s="11"/>
      <c r="J34" s="11"/>
    </row>
    <row r="35" spans="1:10" ht="31.5">
      <c r="A35" s="16" t="s">
        <v>13</v>
      </c>
      <c r="B35" s="17">
        <f>49653.16+1350.197+795.5154-7271.36138+1307.941+3500</f>
        <v>49335.45202</v>
      </c>
      <c r="C35" s="11"/>
      <c r="D35" s="11"/>
      <c r="E35" s="11"/>
      <c r="F35" s="11"/>
      <c r="G35" s="11"/>
      <c r="H35" s="11"/>
      <c r="I35" s="11"/>
      <c r="J35" s="11"/>
    </row>
    <row r="36" spans="1:10" ht="47.25">
      <c r="A36" s="16" t="s">
        <v>15</v>
      </c>
      <c r="B36" s="17">
        <v>130</v>
      </c>
      <c r="C36" s="11"/>
      <c r="D36" s="11"/>
      <c r="E36" s="11"/>
      <c r="F36" s="11"/>
      <c r="G36" s="11"/>
      <c r="H36" s="11"/>
      <c r="I36" s="11"/>
      <c r="J36" s="11"/>
    </row>
    <row r="37" spans="1:10" ht="47.25">
      <c r="A37" s="16" t="s">
        <v>11</v>
      </c>
      <c r="B37" s="17">
        <v>1458.53</v>
      </c>
      <c r="C37" s="11"/>
      <c r="D37" s="11"/>
      <c r="E37" s="11"/>
      <c r="F37" s="11"/>
      <c r="G37" s="11"/>
      <c r="H37" s="11"/>
      <c r="I37" s="11"/>
      <c r="J37" s="11"/>
    </row>
    <row r="38" spans="1:10" ht="52.5" customHeight="1" outlineLevel="5">
      <c r="A38" s="16" t="s">
        <v>28</v>
      </c>
      <c r="B38" s="17">
        <f>1000+4000-2000</f>
        <v>3000</v>
      </c>
      <c r="C38" s="11"/>
      <c r="D38" s="11"/>
      <c r="E38" s="11"/>
      <c r="F38" s="11"/>
      <c r="G38" s="11"/>
      <c r="H38" s="11"/>
      <c r="I38" s="11"/>
      <c r="J38" s="11"/>
    </row>
    <row r="39" spans="1:10" ht="47.25" outlineLevel="5">
      <c r="A39" s="16" t="s">
        <v>38</v>
      </c>
      <c r="B39" s="17">
        <f>12814.655+3324.503-1703.392+4133.8+3000+1691.612+2665.795+425.931-2665.795</f>
        <v>23687.109000000004</v>
      </c>
      <c r="C39" s="11"/>
      <c r="D39" s="11"/>
      <c r="E39" s="11"/>
      <c r="F39" s="11"/>
      <c r="G39" s="11"/>
      <c r="H39" s="11"/>
      <c r="I39" s="11"/>
      <c r="J39" s="11"/>
    </row>
    <row r="40" spans="1:10" ht="47.25" outlineLevel="5">
      <c r="A40" s="16" t="s">
        <v>39</v>
      </c>
      <c r="B40" s="17">
        <v>2937.5</v>
      </c>
      <c r="C40" s="11"/>
      <c r="D40" s="11"/>
      <c r="E40" s="11"/>
      <c r="F40" s="11"/>
      <c r="G40" s="11"/>
      <c r="H40" s="11"/>
      <c r="I40" s="11"/>
      <c r="J40" s="11"/>
    </row>
    <row r="41" spans="1:10" ht="22.5" customHeight="1" outlineLevel="5">
      <c r="A41" s="18" t="s">
        <v>21</v>
      </c>
      <c r="B41" s="19">
        <f>SUM(B34:B40)</f>
        <v>82294.09101999999</v>
      </c>
      <c r="C41" s="11"/>
      <c r="D41" s="11"/>
      <c r="E41" s="11"/>
      <c r="F41" s="11"/>
      <c r="G41" s="11"/>
      <c r="H41" s="11"/>
      <c r="I41" s="11"/>
      <c r="J41" s="11"/>
    </row>
    <row r="42" spans="1:10" s="10" customFormat="1" ht="23.25" customHeight="1">
      <c r="A42" s="21" t="s">
        <v>9</v>
      </c>
      <c r="B42" s="19"/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471281.02</v>
      </c>
      <c r="J42" s="9">
        <v>573334.084</v>
      </c>
    </row>
    <row r="43" spans="1:10" ht="47.25" outlineLevel="5">
      <c r="A43" s="16" t="s">
        <v>14</v>
      </c>
      <c r="B43" s="17">
        <v>17640</v>
      </c>
      <c r="C43" s="11"/>
      <c r="D43" s="11"/>
      <c r="E43" s="11"/>
      <c r="F43" s="11"/>
      <c r="G43" s="11"/>
      <c r="H43" s="11"/>
      <c r="I43" s="11"/>
      <c r="J43" s="11"/>
    </row>
    <row r="44" spans="1:10" ht="47.25" outlineLevel="5">
      <c r="A44" s="16" t="s">
        <v>11</v>
      </c>
      <c r="B44" s="17">
        <v>61.6</v>
      </c>
      <c r="C44" s="11"/>
      <c r="D44" s="11"/>
      <c r="E44" s="11"/>
      <c r="F44" s="11"/>
      <c r="G44" s="11"/>
      <c r="H44" s="11"/>
      <c r="I44" s="11"/>
      <c r="J44" s="11"/>
    </row>
    <row r="45" spans="1:10" ht="53.25" customHeight="1" outlineLevel="5">
      <c r="A45" s="16" t="s">
        <v>16</v>
      </c>
      <c r="B45" s="17">
        <v>201</v>
      </c>
      <c r="C45" s="11"/>
      <c r="D45" s="11"/>
      <c r="E45" s="11"/>
      <c r="F45" s="11"/>
      <c r="G45" s="11"/>
      <c r="H45" s="11"/>
      <c r="I45" s="11"/>
      <c r="J45" s="11"/>
    </row>
    <row r="46" spans="1:10" ht="16.5" outlineLevel="5">
      <c r="A46" s="18" t="s">
        <v>22</v>
      </c>
      <c r="B46" s="19">
        <f>SUM(B43:B45)</f>
        <v>17902.6</v>
      </c>
      <c r="C46" s="11"/>
      <c r="D46" s="11"/>
      <c r="E46" s="11"/>
      <c r="F46" s="11"/>
      <c r="G46" s="11"/>
      <c r="H46" s="11"/>
      <c r="I46" s="11"/>
      <c r="J46" s="11"/>
    </row>
    <row r="47" spans="1:10" s="10" customFormat="1" ht="15.75">
      <c r="A47" s="14" t="s">
        <v>6</v>
      </c>
      <c r="B47" s="19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13821008.065</v>
      </c>
      <c r="J47" s="9">
        <v>14777516.126</v>
      </c>
    </row>
    <row r="48" spans="1:10" ht="47.25" outlineLevel="5">
      <c r="A48" s="16" t="s">
        <v>40</v>
      </c>
      <c r="B48" s="17">
        <f>534.8+49.04975</f>
        <v>583.84975</v>
      </c>
      <c r="C48" s="11"/>
      <c r="D48" s="11"/>
      <c r="E48" s="11"/>
      <c r="F48" s="11"/>
      <c r="G48" s="11"/>
      <c r="H48" s="11"/>
      <c r="I48" s="11"/>
      <c r="J48" s="11"/>
    </row>
    <row r="49" spans="1:10" ht="16.5" outlineLevel="5">
      <c r="A49" s="18" t="s">
        <v>23</v>
      </c>
      <c r="B49" s="19">
        <f>SUM(B48)</f>
        <v>583.84975</v>
      </c>
      <c r="C49" s="12"/>
      <c r="D49" s="12"/>
      <c r="E49" s="12"/>
      <c r="F49" s="12"/>
      <c r="G49" s="12"/>
      <c r="H49" s="12"/>
      <c r="I49" s="12"/>
      <c r="J49" s="12"/>
    </row>
    <row r="50" spans="1:10" ht="16.5" outlineLevel="5">
      <c r="A50" s="18" t="s">
        <v>41</v>
      </c>
      <c r="B50" s="19"/>
      <c r="C50" s="12"/>
      <c r="D50" s="12"/>
      <c r="E50" s="12"/>
      <c r="F50" s="12"/>
      <c r="G50" s="12"/>
      <c r="H50" s="12"/>
      <c r="I50" s="12"/>
      <c r="J50" s="12"/>
    </row>
    <row r="51" spans="1:10" ht="31.5" outlineLevel="5">
      <c r="A51" s="16" t="s">
        <v>43</v>
      </c>
      <c r="B51" s="17">
        <v>2000</v>
      </c>
      <c r="C51" s="12"/>
      <c r="D51" s="12"/>
      <c r="E51" s="12"/>
      <c r="F51" s="12"/>
      <c r="G51" s="12"/>
      <c r="H51" s="12"/>
      <c r="I51" s="12"/>
      <c r="J51" s="12"/>
    </row>
    <row r="52" spans="1:10" ht="16.5" outlineLevel="5">
      <c r="A52" s="18" t="s">
        <v>42</v>
      </c>
      <c r="B52" s="19">
        <f>SUM(B51)</f>
        <v>2000</v>
      </c>
      <c r="C52" s="12"/>
      <c r="D52" s="12"/>
      <c r="E52" s="12"/>
      <c r="F52" s="12"/>
      <c r="G52" s="12"/>
      <c r="H52" s="12"/>
      <c r="I52" s="12"/>
      <c r="J52" s="12"/>
    </row>
    <row r="53" spans="1:10" ht="15.75">
      <c r="A53" s="22" t="s">
        <v>10</v>
      </c>
      <c r="B53" s="19">
        <f>B20+B25+B28+B32+B41+B46+B49+B52</f>
        <v>158278.42745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64785440.656</v>
      </c>
      <c r="J53" s="12">
        <v>45661300.83</v>
      </c>
    </row>
    <row r="54" ht="15.75">
      <c r="B54" s="13"/>
    </row>
    <row r="55" spans="1:10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ht="15.75">
      <c r="B56" s="5"/>
    </row>
    <row r="58" ht="15.75">
      <c r="B58" s="5"/>
    </row>
  </sheetData>
  <autoFilter ref="A17:B53"/>
  <mergeCells count="4">
    <mergeCell ref="A55:J55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2012-12-24T23:46:55Z</cp:lastPrinted>
  <dcterms:created xsi:type="dcterms:W3CDTF">2009-10-01T23:01:22Z</dcterms:created>
  <dcterms:modified xsi:type="dcterms:W3CDTF">2013-01-09T01:54:56Z</dcterms:modified>
  <cp:category/>
  <cp:version/>
  <cp:contentType/>
  <cp:contentStatus/>
</cp:coreProperties>
</file>