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955" windowHeight="10305" activeTab="0"/>
  </bookViews>
  <sheets>
    <sheet name="Документ (1)" sheetId="1" r:id="rId1"/>
  </sheets>
  <definedNames>
    <definedName name="_xlnm._FilterDatabase" localSheetId="0" hidden="1">'Документ (1)'!$A$15:$F$332</definedName>
    <definedName name="_xlnm.Print_Titles" localSheetId="0">'Документ (1)'!$15:$15</definedName>
  </definedNames>
  <calcPr fullCalcOnLoad="1"/>
</workbook>
</file>

<file path=xl/sharedStrings.xml><?xml version="1.0" encoding="utf-8"?>
<sst xmlns="http://schemas.openxmlformats.org/spreadsheetml/2006/main" count="1578" uniqueCount="334">
  <si>
    <t>555</t>
  </si>
  <si>
    <t>Распределение</t>
  </si>
  <si>
    <t>(тыс. рублей)</t>
  </si>
  <si>
    <t>Наименование</t>
  </si>
  <si>
    <t>Целевая статья</t>
  </si>
  <si>
    <t>Сумма</t>
  </si>
  <si>
    <t>Ве-домс-тво</t>
  </si>
  <si>
    <t>Раздел, подраз-дел</t>
  </si>
  <si>
    <t>Вид рас-ходов</t>
  </si>
  <si>
    <t>0000</t>
  </si>
  <si>
    <t>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</si>
  <si>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</si>
  <si>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</si>
  <si>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</si>
  <si>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</si>
  <si>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</si>
  <si>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</si>
  <si>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</si>
  <si>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0106</t>
  </si>
  <si>
    <t>0020000</t>
  </si>
  <si>
    <t>0020400</t>
  </si>
  <si>
    <t>500</t>
  </si>
  <si>
    <t>ЖИЛИЩНО-КОММУНАЛЬНОЕ ХОЗЯЙСТВО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</si>
  <si>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</si>
  <si>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</si>
  <si>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Субсидии юридическим лицам</t>
  </si>
  <si>
    <t>0500</t>
  </si>
  <si>
    <t>5210000</t>
  </si>
  <si>
    <t>5210200</t>
  </si>
  <si>
    <t>006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</si>
  <si>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</si>
  <si>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</si>
  <si>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</si>
  <si>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1100</t>
  </si>
  <si>
    <t>5160000</t>
  </si>
  <si>
    <t>5160100</t>
  </si>
  <si>
    <t>5160130</t>
  </si>
  <si>
    <t>008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</si>
  <si>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</si>
  <si>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</si>
  <si>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</si>
  <si>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</si>
  <si>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</si>
  <si>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0102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</si>
  <si>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</si>
  <si>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</si>
  <si>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</si>
  <si>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</si>
  <si>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</si>
  <si>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</si>
  <si>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0010000</t>
  </si>
  <si>
    <t>0013800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</si>
  <si>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</si>
  <si>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5210204</t>
  </si>
  <si>
    <t>5210208</t>
  </si>
  <si>
    <t>5210209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</si>
  <si>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</si>
  <si>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</si>
  <si>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</si>
  <si>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</si>
  <si>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</si>
  <si>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0300</t>
  </si>
  <si>
    <t>0309</t>
  </si>
  <si>
    <t>0400</t>
  </si>
  <si>
    <t>0408</t>
  </si>
  <si>
    <t>3030000</t>
  </si>
  <si>
    <t>3030200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</si>
  <si>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</si>
  <si>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</si>
  <si>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</si>
  <si>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</si>
  <si>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0505</t>
  </si>
  <si>
    <t>5210207</t>
  </si>
  <si>
    <t>0600</t>
  </si>
  <si>
    <t>0605</t>
  </si>
  <si>
    <t>0700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</si>
  <si>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</si>
  <si>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</si>
  <si>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</si>
  <si>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</si>
  <si>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0707</t>
  </si>
  <si>
    <t>4310000</t>
  </si>
  <si>
    <t>4310100</t>
  </si>
  <si>
    <t>0709</t>
  </si>
  <si>
    <t>0800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</si>
  <si>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</si>
  <si>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</si>
  <si>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</si>
  <si>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0804</t>
  </si>
  <si>
    <t>4500000</t>
  </si>
  <si>
    <t>4508500</t>
  </si>
  <si>
    <t>Физкультурно-оздоровительная работа и спортивные мероприятия</t>
  </si>
  <si>
    <t>5120000</t>
  </si>
  <si>
    <t>5129700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</si>
  <si>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</si>
  <si>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</si>
  <si>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</si>
  <si>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</si>
  <si>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</si>
  <si>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1000</t>
  </si>
  <si>
    <t>1001</t>
  </si>
  <si>
    <t>4910000</t>
  </si>
  <si>
    <t>4910100</t>
  </si>
  <si>
    <t>005</t>
  </si>
  <si>
    <t>557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</si>
  <si>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</si>
  <si>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</si>
  <si>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</si>
  <si>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</si>
  <si>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</si>
  <si>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</si>
  <si>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0701</t>
  </si>
  <si>
    <t>4200000</t>
  </si>
  <si>
    <t>4209900</t>
  </si>
  <si>
    <t>001</t>
  </si>
  <si>
    <t>0702</t>
  </si>
  <si>
    <t>4210000</t>
  </si>
  <si>
    <t>4219900</t>
  </si>
  <si>
    <t>4230000</t>
  </si>
  <si>
    <t>4239900</t>
  </si>
  <si>
    <t>5210203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</si>
  <si>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</si>
  <si>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</si>
  <si>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</si>
  <si>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558</t>
  </si>
  <si>
    <t>Культура</t>
  </si>
  <si>
    <t>Библиотеки</t>
  </si>
  <si>
    <t>0801</t>
  </si>
  <si>
    <t>4400000</t>
  </si>
  <si>
    <t>4409900</t>
  </si>
  <si>
    <t>4420000</t>
  </si>
  <si>
    <t>4429900</t>
  </si>
  <si>
    <t>Иные безвозмездные и безвозвратные перечисления</t>
  </si>
  <si>
    <t>5200000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</si>
  <si>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</si>
  <si>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</si>
  <si>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</si>
  <si>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</si>
  <si>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0103</t>
  </si>
  <si>
    <t>0021100</t>
  </si>
  <si>
    <t>561</t>
  </si>
  <si>
    <t>Учреждения по обеспечению хозяйственного обслуживания</t>
  </si>
  <si>
    <t>0930000</t>
  </si>
  <si>
    <t>0939900</t>
  </si>
  <si>
    <t>Мероприятия по проведению оздоровительной кампании детей</t>
  </si>
  <si>
    <t>Оздоровление детей</t>
  </si>
  <si>
    <t>4320000</t>
  </si>
  <si>
    <t>4320200</t>
  </si>
  <si>
    <t>Целевые программы муниципальных образований</t>
  </si>
  <si>
    <t>7950000</t>
  </si>
  <si>
    <t>7950001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</si>
  <si>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</si>
  <si>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</si>
  <si>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</si>
  <si>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</si>
  <si>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</si>
  <si>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</si>
  <si>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</si>
  <si>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</si>
  <si>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</si>
  <si>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</si>
  <si>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0113</t>
  </si>
  <si>
    <t>0029900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</si>
  <si>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</si>
  <si>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</si>
  <si>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</si>
  <si>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</si>
  <si>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</si>
  <si>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</si>
  <si>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1105</t>
  </si>
  <si>
    <t>Физическая культура</t>
  </si>
  <si>
    <t>1101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</si>
  <si>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</si>
  <si>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5200900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</si>
  <si>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</si>
  <si>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</si>
  <si>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1200</t>
  </si>
  <si>
    <t>ВСЕГО РАСХОДОВ:</t>
  </si>
  <si>
    <t>Обеспечение приватизации и проведение предпродажной подготовки объектов приватизации</t>
  </si>
  <si>
    <t>0022900</t>
  </si>
  <si>
    <t xml:space="preserve">Мероприятия по предупреждению и ликвидации последствий чрезвычайных ситуаций и стихийных бедствий 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</si>
  <si>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</si>
  <si>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</si>
  <si>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</si>
  <si>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5210202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</si>
  <si>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</si>
  <si>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</si>
  <si>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1004</t>
  </si>
  <si>
    <t>5201000</t>
  </si>
  <si>
    <t>0412</t>
  </si>
  <si>
    <t>3400000</t>
  </si>
  <si>
    <t>3400300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</si>
  <si>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</si>
  <si>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</si>
  <si>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</si>
  <si>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Коммунальное хозяйство</t>
  </si>
  <si>
    <t>0502</t>
  </si>
  <si>
    <t>7950003</t>
  </si>
  <si>
    <t>1003</t>
  </si>
  <si>
    <t>Социальное обеспечение населения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</si>
  <si>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</si>
  <si>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</si>
  <si>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Ежемесячное денежное вознаграждение за классное руководство</t>
  </si>
  <si>
    <t>Осуществление первичного воинского учета на территориях, где отсутствуют военные комиссариаты</t>
  </si>
  <si>
    <t>Фонд компенсаций</t>
  </si>
  <si>
    <t>0013600</t>
  </si>
  <si>
    <t>009</t>
  </si>
  <si>
    <t>Дворцы и дома культуры, другие учреждения культуры</t>
  </si>
  <si>
    <t>7950005</t>
  </si>
  <si>
    <t>5200902</t>
  </si>
  <si>
    <t>НАЦИОНАЛЬНАЯ ОБОРОНА</t>
  </si>
  <si>
    <t>Мобилизационная и вневойсковая подготовка</t>
  </si>
  <si>
    <t>0200</t>
  </si>
  <si>
    <t>0203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</si>
  <si>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</si>
  <si>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</si>
  <si>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</si>
  <si>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</si>
  <si>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0105</t>
  </si>
  <si>
    <t>0014000</t>
  </si>
  <si>
    <t>7950007</t>
  </si>
  <si>
    <t>Муниципальная целевая программа "Энергосбережения и повышения энергетической эффективности бюджетными учреждениями Партизанского муниципального района на 2010-2012 годы"</t>
  </si>
  <si>
    <t>7950008</t>
  </si>
  <si>
    <t>Муниципальная целевая программа "Пожарная безопасность муниципальных образовательных учреждений Партизанского муниципального района" на 2009-2013 годы</t>
  </si>
  <si>
    <t xml:space="preserve">бюджетных ассигнований из бюджета муниципального района на 2012 год в ведомственной структуре расходов районного бюджета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</si>
  <si>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</si>
  <si>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целевая программа "Разработка схемы газоснабжения и газификации Партизанского муниципального района на 2011-2015гг."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</si>
  <si>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</si>
  <si>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</si>
  <si>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</si>
  <si>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</si>
  <si>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</si>
  <si>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</si>
  <si>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0700500</t>
  </si>
  <si>
    <t>Резервные фонды местных администраций</t>
  </si>
  <si>
    <t>Резервные фонды</t>
  </si>
  <si>
    <t>0111</t>
  </si>
  <si>
    <t>0700000</t>
  </si>
  <si>
    <t>611</t>
  </si>
  <si>
    <t>Субсидии бюджетным учреждениям на иные цели</t>
  </si>
  <si>
    <t>612</t>
  </si>
  <si>
    <t>4239901</t>
  </si>
  <si>
    <t>4239902</t>
  </si>
  <si>
    <t>Муниципальная целевая программа "Развитие дошкольного образования Партизанского муниципального района на 2008-2012 годы"</t>
  </si>
  <si>
    <t>7950002</t>
  </si>
  <si>
    <t>Муниципальная целевая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</si>
  <si>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>7950006</t>
  </si>
  <si>
    <t xml:space="preserve">Муниципальная целевая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</si>
  <si>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целевая программа "Развитие библиотечного дела в библиотеках муниципального учреждения культуры и библиотечного обслуживания Партизанского муниципального района на 2010-2012 годы"</t>
  </si>
  <si>
    <t>7950009</t>
  </si>
  <si>
    <t>Муниципальная целевая программа "Развитие муниципальной службы в администрации Партизанского муниципального района на 2010-2012 годы"</t>
  </si>
  <si>
    <t>7950010</t>
  </si>
  <si>
    <t>На развитие и совершенствование единой дежурно-диспетчерской службы</t>
  </si>
  <si>
    <t>Другие вопросы в области социальной политики</t>
  </si>
  <si>
    <t>1006</t>
  </si>
  <si>
    <t>Реализация государственных функций в области социальной политики</t>
  </si>
  <si>
    <t>5140000</t>
  </si>
  <si>
    <t>Субсидии отдельным общественным организациям и иным некоммерческим объединениям</t>
  </si>
  <si>
    <t>Субсидии некоммерческим организациям (за исключением государственных учреждений)</t>
  </si>
  <si>
    <t>5140500</t>
  </si>
  <si>
    <t>630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</si>
  <si>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</si>
  <si>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7950011</t>
  </si>
  <si>
    <t>003</t>
  </si>
  <si>
    <t>Бюджетные инвестиции</t>
  </si>
  <si>
    <t>Муниципальная целевая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2012-2014 годы"</t>
  </si>
  <si>
    <t>Муниципальная целевая программа "Обеспечение жильем жителей сельской местности Партизанского муниципального района в 2011- 2013 г.г."</t>
  </si>
  <si>
    <t xml:space="preserve">от 16.12.2011  № 280 - МПА       </t>
  </si>
  <si>
    <t>"Приложение 8</t>
  </si>
  <si>
    <t>Благоустройство</t>
  </si>
  <si>
    <t>0503</t>
  </si>
  <si>
    <t>7950012</t>
  </si>
  <si>
    <t>Муниципальная целевая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</si>
  <si>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>Муниципальное казенное учреждение "Управление культуры" Партизанского муниципального района</t>
  </si>
  <si>
    <t>Ежемесячное денежное вознаграждение за классное руководство за счет средств федерального бюджета</t>
  </si>
  <si>
    <t>5200901</t>
  </si>
  <si>
    <t>621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</si>
  <si>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</si>
  <si>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Муниципальная долгосрочная целевая программа "Развитие малого и среднего предпринимательства в Партизанском муниципальном районе" на 2012-2014 годы</t>
  </si>
  <si>
    <t>Иные межбюджетные трансферты</t>
  </si>
  <si>
    <t>7950013</t>
  </si>
  <si>
    <t>017</t>
  </si>
  <si>
    <t>Дорожное хозяйство (дорожные фонды)</t>
  </si>
  <si>
    <t>0409</t>
  </si>
  <si>
    <t xml:space="preserve"> - софинансирование  краевой долгосрочной целевой программы «Развитие дошкольного образования в Приморском крае на 2011-2013 годы», с целью обеспечения повышения заработной платы работников муниципальных образовательных учреждений, реализующих основную общеобразовательную программу дошкольного образования, не менее чем на 30 процентов в 2012 году к уровню заработной платы 2011 года</t>
  </si>
  <si>
    <t>Приложение 4</t>
  </si>
  <si>
    <t>3150100</t>
  </si>
  <si>
    <t>Содержание и управление дорожным хозяйством</t>
  </si>
  <si>
    <t>Капитальный ремонт, ремонт и содержание автомобильных дорог общего пользования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</si>
  <si>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</si>
  <si>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</si>
  <si>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7950014</t>
  </si>
  <si>
    <t>3150105</t>
  </si>
  <si>
    <t xml:space="preserve">Муниципальная целевая программа "Проведение мероприятий по ремонту объектов жилищно-коммунального назначения, социально -культурного назначения, дорог местного значения, проектным работам, приобретение техники в Партизанском муниципальном районе на 2012 год" </t>
  </si>
  <si>
    <t>5220000</t>
  </si>
  <si>
    <t>Региональные целевые программы</t>
  </si>
  <si>
    <t>5221107</t>
  </si>
  <si>
    <t>Субсидии бюджетам муниципальных образований Приморского края на строительство (реконструкцию) учреждений культуры в сельской местности</t>
  </si>
  <si>
    <t>Субсидии бюджетам муниципальных образований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дорожного фонда Приморского края</t>
  </si>
  <si>
    <t>5210118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</si>
  <si>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</si>
  <si>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</si>
  <si>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</si>
  <si>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</si>
  <si>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Мероприятия по поддержке, развитию малого и среднего предпринимательства</t>
  </si>
  <si>
    <t>Краевая долгосрочная целевая программа "Развитие малого и среднего предпринимательства в Приморском крае" на 2011-2013 годы</t>
  </si>
  <si>
    <t>5223500</t>
  </si>
  <si>
    <t>5223502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</si>
  <si>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</si>
  <si>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</si>
  <si>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7950015</t>
  </si>
  <si>
    <t>Муниципальная целевая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году"</t>
  </si>
  <si>
    <t>Мероприятия в области образования</t>
  </si>
  <si>
    <t>Модернизация региональных систем общего образования</t>
  </si>
  <si>
    <t>Выполнение функций бюджетными учреждениями</t>
  </si>
  <si>
    <t>4360000</t>
  </si>
  <si>
    <t>4362100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</si>
  <si>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</si>
  <si>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Субсидии бюджетам муниципальных образований на организацию отдыха детей в каникулярное время</t>
  </si>
  <si>
    <t>5225500</t>
  </si>
  <si>
    <t>5225507</t>
  </si>
  <si>
    <t>Оценка недвижимости, признание прав и регулирование отношений по муниципальной собственности</t>
  </si>
  <si>
    <t>0900500</t>
  </si>
  <si>
    <t>Иные безвозмездные и безвозвратные перечисления Сергеевскому сельскому поселению</t>
  </si>
  <si>
    <t>5200995</t>
  </si>
  <si>
    <t>Иные безвозмездные и безвозвратные перечисления Владимиро-Александровскому сельскому поселению</t>
  </si>
  <si>
    <t>5200990</t>
  </si>
  <si>
    <t>Муниципальная долгосрочная целевая программа "Развитие системы общего и дополнительного образования Партизанского муниципального района" на 2012 - 2015 годы</t>
  </si>
  <si>
    <t>7950016</t>
  </si>
  <si>
    <t>Муниципальная долгосрочная целевая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</si>
  <si>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7950017</t>
  </si>
  <si>
    <t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</t>
  </si>
  <si>
    <t>Муниципальная целевая программа "Развитие физической культуры и спорта в Партизанском муниципальном районе на 2012 год"</t>
  </si>
  <si>
    <t xml:space="preserve">от  30.11.2012  № 350 -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</si>
</sst>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24" borderId="11" xfId="0" applyFont="1" applyFill="1" applyBorder="1" applyAlignment="1">
      <alignment vertical="top" wrapText="1"/>
    </xf>
    <xf numFmtId="49" fontId="4" fillId="24" borderId="11" xfId="0" applyNumberFormat="1" applyFont="1" applyFill="1" applyBorder="1" applyAlignment="1">
      <alignment horizontal="center" vertical="top" shrinkToFit="1"/>
    </xf>
    <xf numFmtId="170" fontId="4" fillId="24" borderId="11" xfId="0" applyNumberFormat="1" applyFont="1" applyFill="1" applyBorder="1" applyAlignment="1">
      <alignment vertical="top" shrinkToFit="1"/>
    </xf>
    <xf numFmtId="0" fontId="5" fillId="24" borderId="11" xfId="0" applyFont="1" applyFill="1" applyBorder="1" applyAlignment="1">
      <alignment vertical="top" wrapText="1"/>
    </xf>
    <xf numFmtId="49" fontId="5" fillId="24" borderId="11" xfId="0" applyNumberFormat="1" applyFont="1" applyFill="1" applyBorder="1" applyAlignment="1">
      <alignment horizontal="center" vertical="top" shrinkToFit="1"/>
    </xf>
    <xf numFmtId="170" fontId="5" fillId="24" borderId="11" xfId="0" applyNumberFormat="1" applyFont="1" applyFill="1" applyBorder="1" applyAlignment="1">
      <alignment vertical="top" shrinkToFit="1"/>
    </xf>
    <xf numFmtId="0" fontId="5" fillId="24" borderId="11" xfId="0" applyFont="1" applyFill="1" applyBorder="1" applyAlignment="1">
      <alignment vertical="top"/>
    </xf>
    <xf numFmtId="170" fontId="5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horizontal="justify" vertical="top" wrapText="1"/>
    </xf>
    <xf numFmtId="0" fontId="6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wrapText="1"/>
    </xf>
    <xf numFmtId="49" fontId="1" fillId="24" borderId="11" xfId="0" applyNumberFormat="1" applyFont="1" applyFill="1" applyBorder="1" applyAlignment="1">
      <alignment horizontal="center" vertical="justify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vertical="top" shrinkToFit="1"/>
    </xf>
    <xf numFmtId="0" fontId="5" fillId="24" borderId="11" xfId="0" applyFont="1" applyFill="1" applyBorder="1" applyAlignment="1">
      <alignment/>
    </xf>
    <xf numFmtId="49" fontId="1" fillId="24" borderId="11" xfId="0" applyNumberFormat="1" applyFont="1" applyFill="1" applyBorder="1" applyAlignment="1">
      <alignment horizontal="center" shrinkToFit="1"/>
    </xf>
    <xf numFmtId="0" fontId="5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6"/>
  <sheetViews>
    <sheetView showGridLines="0" tabSelected="1" zoomScalePageLayoutView="0" workbookViewId="0" topLeftCell="A1">
      <selection activeCell="A17" sqref="A17"/>
    </sheetView>
  </sheetViews>
  <sheetFormatPr defaultColWidth="9.00390625" defaultRowHeight="12.75" outlineLevelRow="6"/>
  <cols>
    <col min="1" max="1" width="55.375" style="1" customWidth="1"/>
    <col min="2" max="2" width="6.625" style="1" customWidth="1"/>
    <col min="3" max="3" width="7.75390625" style="1" customWidth="1"/>
    <col min="4" max="4" width="9.75390625" style="1" customWidth="1"/>
    <col min="5" max="5" width="6.625" style="1" customWidth="1"/>
    <col min="6" max="6" width="13.25390625" style="11" customWidth="1"/>
    <col min="7" max="7" width="13.25390625" style="4" bestFit="1" customWidth="1"/>
    <col min="8" max="28" width="9.125" style="4" customWidth="1"/>
    <col min="29" max="16384" width="9.125" style="1" customWidth="1"/>
  </cols>
  <sheetData>
    <row r="1" spans="3:6" ht="15.75">
      <c r="C1" s="2" t="s">
        <v>285</v>
      </c>
      <c r="D1" s="3"/>
      <c r="E1" s="14"/>
      <c r="F1" s="14"/>
    </row>
    <row r="2" spans="3:6" ht="15.75">
      <c r="C2" s="15" t="s">
        <v>38</v>
      </c>
      <c r="D2" s="15"/>
      <c r="E2" s="15"/>
      <c r="F2" s="15"/>
    </row>
    <row r="3" spans="3:6" ht="15.75">
      <c r="C3" s="15" t="s">
        <v>39</v>
      </c>
      <c r="D3" s="15"/>
      <c r="E3" s="15"/>
      <c r="F3" s="15"/>
    </row>
    <row r="4" spans="3:6" ht="15.75">
      <c r="C4" s="15" t="s">
        <v>333</v>
      </c>
      <c r="D4" s="15"/>
      <c r="E4" s="15"/>
      <c r="F4" s="15"/>
    </row>
    <row r="6" spans="3:6" ht="15.75">
      <c r="C6" s="2" t="s">
        <v>268</v>
      </c>
      <c r="D6" s="3"/>
      <c r="E6" s="14"/>
      <c r="F6" s="14"/>
    </row>
    <row r="7" spans="3:6" ht="15.75">
      <c r="C7" s="15" t="s">
        <v>38</v>
      </c>
      <c r="D7" s="15"/>
      <c r="E7" s="15"/>
      <c r="F7" s="15"/>
    </row>
    <row r="8" spans="3:6" ht="15.75">
      <c r="C8" s="15" t="s">
        <v>39</v>
      </c>
      <c r="D8" s="15"/>
      <c r="E8" s="15"/>
      <c r="F8" s="15"/>
    </row>
    <row r="9" spans="3:6" ht="15.75">
      <c r="C9" s="15" t="s">
        <v>267</v>
      </c>
      <c r="D9" s="15"/>
      <c r="E9" s="15"/>
      <c r="F9" s="15"/>
    </row>
    <row r="11" spans="1:6" ht="15.75">
      <c r="A11" s="13" t="s">
        <v>1</v>
      </c>
      <c r="B11" s="13"/>
      <c r="C11" s="13"/>
      <c r="D11" s="13"/>
      <c r="E11" s="13"/>
      <c r="F11" s="13"/>
    </row>
    <row r="12" spans="1:6" ht="35.25" customHeight="1">
      <c r="A12" s="13" t="s">
        <v>224</v>
      </c>
      <c r="B12" s="13"/>
      <c r="C12" s="13"/>
      <c r="D12" s="13"/>
      <c r="E12" s="13"/>
      <c r="F12" s="13"/>
    </row>
    <row r="13" spans="1:6" ht="15.75">
      <c r="A13" s="5"/>
      <c r="B13" s="5"/>
      <c r="C13" s="5"/>
      <c r="D13" s="5"/>
      <c r="E13" s="5"/>
      <c r="F13" s="6" t="s">
        <v>2</v>
      </c>
    </row>
    <row r="14" spans="1:7" ht="51.75" customHeight="1">
      <c r="A14" s="7" t="s">
        <v>3</v>
      </c>
      <c r="B14" s="7" t="s">
        <v>6</v>
      </c>
      <c r="C14" s="7" t="s">
        <v>7</v>
      </c>
      <c r="D14" s="7" t="s">
        <v>4</v>
      </c>
      <c r="E14" s="7" t="s">
        <v>8</v>
      </c>
      <c r="F14" s="8" t="s">
        <v>5</v>
      </c>
      <c r="G14" s="12"/>
    </row>
    <row r="15" spans="1:6" ht="15.75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9">
        <v>6</v>
      </c>
    </row>
    <row r="16" spans="1:28" s="10" customFormat="1" ht="51" customHeight="1">
      <c r="A16" s="16" t="s">
        <v>154</v>
      </c>
      <c r="B16" s="17" t="s">
        <v>0</v>
      </c>
      <c r="C16" s="17" t="s">
        <v>9</v>
      </c>
      <c r="D16" s="17" t="s">
        <v>10</v>
      </c>
      <c r="E16" s="17" t="s">
        <v>11</v>
      </c>
      <c r="F16" s="18">
        <f>F17+F22</f>
        <v>23384.71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6" ht="15.75" outlineLevel="1">
      <c r="A17" s="19" t="s">
        <v>12</v>
      </c>
      <c r="B17" s="20" t="s">
        <v>0</v>
      </c>
      <c r="C17" s="20" t="s">
        <v>13</v>
      </c>
      <c r="D17" s="20" t="s">
        <v>10</v>
      </c>
      <c r="E17" s="20" t="s">
        <v>11</v>
      </c>
      <c r="F17" s="21">
        <f>F18</f>
        <v>5825.71</v>
      </c>
    </row>
    <row r="18" spans="1:6" ht="48" customHeight="1" outlineLevel="2">
      <c r="A18" s="19" t="s">
        <v>14</v>
      </c>
      <c r="B18" s="20" t="s">
        <v>0</v>
      </c>
      <c r="C18" s="20" t="s">
        <v>18</v>
      </c>
      <c r="D18" s="20" t="s">
        <v>10</v>
      </c>
      <c r="E18" s="20" t="s">
        <v>11</v>
      </c>
      <c r="F18" s="21">
        <f>F19</f>
        <v>5825.71</v>
      </c>
    </row>
    <row r="19" spans="1:6" ht="63" outlineLevel="3">
      <c r="A19" s="19" t="s">
        <v>15</v>
      </c>
      <c r="B19" s="20" t="s">
        <v>0</v>
      </c>
      <c r="C19" s="20" t="s">
        <v>18</v>
      </c>
      <c r="D19" s="20" t="s">
        <v>19</v>
      </c>
      <c r="E19" s="20" t="s">
        <v>11</v>
      </c>
      <c r="F19" s="21">
        <f>F20</f>
        <v>5825.71</v>
      </c>
    </row>
    <row r="20" spans="1:6" ht="16.5" customHeight="1" outlineLevel="4">
      <c r="A20" s="19" t="s">
        <v>16</v>
      </c>
      <c r="B20" s="20" t="s">
        <v>0</v>
      </c>
      <c r="C20" s="20" t="s">
        <v>18</v>
      </c>
      <c r="D20" s="20" t="s">
        <v>20</v>
      </c>
      <c r="E20" s="20" t="s">
        <v>11</v>
      </c>
      <c r="F20" s="21">
        <f>F21</f>
        <v>5825.71</v>
      </c>
    </row>
    <row r="21" spans="1:6" ht="31.5" outlineLevel="6">
      <c r="A21" s="19" t="s">
        <v>17</v>
      </c>
      <c r="B21" s="20" t="s">
        <v>0</v>
      </c>
      <c r="C21" s="20" t="s">
        <v>18</v>
      </c>
      <c r="D21" s="20" t="s">
        <v>20</v>
      </c>
      <c r="E21" s="20" t="s">
        <v>21</v>
      </c>
      <c r="F21" s="21">
        <f>5341.51+264.2+220</f>
        <v>5825.71</v>
      </c>
    </row>
    <row r="22" spans="1:6" ht="63" outlineLevel="6">
      <c r="A22" s="19" t="s">
        <v>225</v>
      </c>
      <c r="B22" s="20" t="s">
        <v>0</v>
      </c>
      <c r="C22" s="20" t="s">
        <v>158</v>
      </c>
      <c r="D22" s="20" t="s">
        <v>10</v>
      </c>
      <c r="E22" s="20" t="s">
        <v>11</v>
      </c>
      <c r="F22" s="21">
        <f>F23</f>
        <v>17559</v>
      </c>
    </row>
    <row r="23" spans="1:6" ht="47.25" outlineLevel="5">
      <c r="A23" s="19" t="s">
        <v>159</v>
      </c>
      <c r="B23" s="20" t="s">
        <v>0</v>
      </c>
      <c r="C23" s="20" t="s">
        <v>160</v>
      </c>
      <c r="D23" s="20" t="s">
        <v>10</v>
      </c>
      <c r="E23" s="20" t="s">
        <v>11</v>
      </c>
      <c r="F23" s="21">
        <f>F24</f>
        <v>17559</v>
      </c>
    </row>
    <row r="24" spans="1:6" ht="15.75" outlineLevel="6">
      <c r="A24" s="19" t="s">
        <v>30</v>
      </c>
      <c r="B24" s="20" t="s">
        <v>0</v>
      </c>
      <c r="C24" s="20" t="s">
        <v>160</v>
      </c>
      <c r="D24" s="20" t="s">
        <v>34</v>
      </c>
      <c r="E24" s="20" t="s">
        <v>11</v>
      </c>
      <c r="F24" s="21">
        <f>F25</f>
        <v>17559</v>
      </c>
    </row>
    <row r="25" spans="1:6" ht="15.75" outlineLevel="4">
      <c r="A25" s="19" t="s">
        <v>30</v>
      </c>
      <c r="B25" s="20" t="s">
        <v>0</v>
      </c>
      <c r="C25" s="20" t="s">
        <v>160</v>
      </c>
      <c r="D25" s="20" t="s">
        <v>35</v>
      </c>
      <c r="E25" s="20" t="s">
        <v>11</v>
      </c>
      <c r="F25" s="21">
        <f>F26</f>
        <v>17559</v>
      </c>
    </row>
    <row r="26" spans="1:6" ht="33" customHeight="1" outlineLevel="6">
      <c r="A26" s="19" t="s">
        <v>31</v>
      </c>
      <c r="B26" s="20" t="s">
        <v>0</v>
      </c>
      <c r="C26" s="20" t="s">
        <v>160</v>
      </c>
      <c r="D26" s="20" t="s">
        <v>36</v>
      </c>
      <c r="E26" s="20" t="s">
        <v>11</v>
      </c>
      <c r="F26" s="21">
        <f>F27</f>
        <v>17559</v>
      </c>
    </row>
    <row r="27" spans="1:6" ht="20.25" customHeight="1" outlineLevel="4">
      <c r="A27" s="19" t="s">
        <v>32</v>
      </c>
      <c r="B27" s="20" t="s">
        <v>0</v>
      </c>
      <c r="C27" s="20" t="s">
        <v>160</v>
      </c>
      <c r="D27" s="20" t="s">
        <v>36</v>
      </c>
      <c r="E27" s="20" t="s">
        <v>37</v>
      </c>
      <c r="F27" s="21">
        <f>F29+F30</f>
        <v>17559</v>
      </c>
    </row>
    <row r="28" spans="1:6" ht="19.5" customHeight="1" outlineLevel="4">
      <c r="A28" s="19" t="s">
        <v>151</v>
      </c>
      <c r="B28" s="20"/>
      <c r="C28" s="20"/>
      <c r="D28" s="20"/>
      <c r="E28" s="20"/>
      <c r="F28" s="21"/>
    </row>
    <row r="29" spans="1:6" ht="19.5" customHeight="1" outlineLevel="4">
      <c r="A29" s="19" t="s">
        <v>152</v>
      </c>
      <c r="B29" s="20" t="s">
        <v>0</v>
      </c>
      <c r="C29" s="20" t="s">
        <v>160</v>
      </c>
      <c r="D29" s="20" t="s">
        <v>36</v>
      </c>
      <c r="E29" s="20" t="s">
        <v>37</v>
      </c>
      <c r="F29" s="21">
        <v>16849</v>
      </c>
    </row>
    <row r="30" spans="1:6" ht="21" customHeight="1" outlineLevel="4">
      <c r="A30" s="19" t="s">
        <v>153</v>
      </c>
      <c r="B30" s="20" t="s">
        <v>0</v>
      </c>
      <c r="C30" s="20" t="s">
        <v>160</v>
      </c>
      <c r="D30" s="20" t="s">
        <v>36</v>
      </c>
      <c r="E30" s="20" t="s">
        <v>37</v>
      </c>
      <c r="F30" s="21">
        <v>710</v>
      </c>
    </row>
    <row r="31" spans="1:28" s="10" customFormat="1" ht="31.5" outlineLevel="6">
      <c r="A31" s="16" t="s">
        <v>155</v>
      </c>
      <c r="B31" s="17" t="s">
        <v>40</v>
      </c>
      <c r="C31" s="17" t="s">
        <v>9</v>
      </c>
      <c r="D31" s="17" t="s">
        <v>10</v>
      </c>
      <c r="E31" s="17" t="s">
        <v>11</v>
      </c>
      <c r="F31" s="18">
        <f>F32+F74+F79+F89+F125+F157+F162+F167+F181+F190</f>
        <v>99954.54678000002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6" ht="15.75" outlineLevel="1">
      <c r="A32" s="19" t="s">
        <v>12</v>
      </c>
      <c r="B32" s="20" t="s">
        <v>40</v>
      </c>
      <c r="C32" s="20" t="s">
        <v>13</v>
      </c>
      <c r="D32" s="20" t="s">
        <v>10</v>
      </c>
      <c r="E32" s="20" t="s">
        <v>11</v>
      </c>
      <c r="F32" s="21">
        <f>F33+F37+F41+F44+F48</f>
        <v>19854.260000000002</v>
      </c>
    </row>
    <row r="33" spans="1:6" ht="47.25" outlineLevel="2">
      <c r="A33" s="19" t="s">
        <v>41</v>
      </c>
      <c r="B33" s="20" t="s">
        <v>40</v>
      </c>
      <c r="C33" s="20" t="s">
        <v>43</v>
      </c>
      <c r="D33" s="20" t="s">
        <v>10</v>
      </c>
      <c r="E33" s="20" t="s">
        <v>11</v>
      </c>
      <c r="F33" s="21">
        <f>F34</f>
        <v>1650.5</v>
      </c>
    </row>
    <row r="34" spans="1:6" ht="63" outlineLevel="3">
      <c r="A34" s="19" t="s">
        <v>15</v>
      </c>
      <c r="B34" s="20" t="s">
        <v>40</v>
      </c>
      <c r="C34" s="20" t="s">
        <v>43</v>
      </c>
      <c r="D34" s="20" t="s">
        <v>19</v>
      </c>
      <c r="E34" s="20" t="s">
        <v>11</v>
      </c>
      <c r="F34" s="21">
        <f>F35</f>
        <v>1650.5</v>
      </c>
    </row>
    <row r="35" spans="1:6" ht="19.5" customHeight="1" outlineLevel="4">
      <c r="A35" s="19" t="s">
        <v>42</v>
      </c>
      <c r="B35" s="20" t="s">
        <v>40</v>
      </c>
      <c r="C35" s="20" t="s">
        <v>43</v>
      </c>
      <c r="D35" s="20" t="s">
        <v>44</v>
      </c>
      <c r="E35" s="20" t="s">
        <v>11</v>
      </c>
      <c r="F35" s="21">
        <f>F36</f>
        <v>1650.5</v>
      </c>
    </row>
    <row r="36" spans="1:6" ht="31.5" outlineLevel="6">
      <c r="A36" s="19" t="s">
        <v>17</v>
      </c>
      <c r="B36" s="20" t="s">
        <v>40</v>
      </c>
      <c r="C36" s="20" t="s">
        <v>43</v>
      </c>
      <c r="D36" s="20" t="s">
        <v>44</v>
      </c>
      <c r="E36" s="20" t="s">
        <v>21</v>
      </c>
      <c r="F36" s="21">
        <v>1650.5</v>
      </c>
    </row>
    <row r="37" spans="1:28" s="10" customFormat="1" ht="63">
      <c r="A37" s="19" t="s">
        <v>45</v>
      </c>
      <c r="B37" s="20" t="s">
        <v>40</v>
      </c>
      <c r="C37" s="20" t="s">
        <v>46</v>
      </c>
      <c r="D37" s="20" t="s">
        <v>10</v>
      </c>
      <c r="E37" s="20" t="s">
        <v>11</v>
      </c>
      <c r="F37" s="21">
        <f>F38</f>
        <v>5815.9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6" ht="63" outlineLevel="1">
      <c r="A38" s="19" t="s">
        <v>15</v>
      </c>
      <c r="B38" s="20" t="s">
        <v>40</v>
      </c>
      <c r="C38" s="20" t="s">
        <v>46</v>
      </c>
      <c r="D38" s="20" t="s">
        <v>19</v>
      </c>
      <c r="E38" s="20" t="s">
        <v>11</v>
      </c>
      <c r="F38" s="21">
        <f>F39</f>
        <v>5815.9</v>
      </c>
    </row>
    <row r="39" spans="1:6" ht="15.75" outlineLevel="2">
      <c r="A39" s="19" t="s">
        <v>16</v>
      </c>
      <c r="B39" s="20" t="s">
        <v>40</v>
      </c>
      <c r="C39" s="20" t="s">
        <v>46</v>
      </c>
      <c r="D39" s="20" t="s">
        <v>20</v>
      </c>
      <c r="E39" s="20" t="s">
        <v>11</v>
      </c>
      <c r="F39" s="21">
        <f>F40</f>
        <v>5815.9</v>
      </c>
    </row>
    <row r="40" spans="1:6" ht="31.5" outlineLevel="3">
      <c r="A40" s="19" t="s">
        <v>17</v>
      </c>
      <c r="B40" s="20" t="s">
        <v>40</v>
      </c>
      <c r="C40" s="20" t="s">
        <v>46</v>
      </c>
      <c r="D40" s="20" t="s">
        <v>20</v>
      </c>
      <c r="E40" s="20" t="s">
        <v>21</v>
      </c>
      <c r="F40" s="21">
        <v>5815.9</v>
      </c>
    </row>
    <row r="41" spans="1:6" ht="15.75" outlineLevel="3">
      <c r="A41" s="22" t="s">
        <v>216</v>
      </c>
      <c r="B41" s="20" t="s">
        <v>40</v>
      </c>
      <c r="C41" s="20" t="s">
        <v>218</v>
      </c>
      <c r="D41" s="20" t="s">
        <v>10</v>
      </c>
      <c r="E41" s="20" t="s">
        <v>11</v>
      </c>
      <c r="F41" s="23">
        <f>F42</f>
        <v>35</v>
      </c>
    </row>
    <row r="42" spans="1:6" ht="47.25" outlineLevel="3">
      <c r="A42" s="24" t="s">
        <v>217</v>
      </c>
      <c r="B42" s="20" t="s">
        <v>40</v>
      </c>
      <c r="C42" s="20" t="s">
        <v>218</v>
      </c>
      <c r="D42" s="20" t="s">
        <v>219</v>
      </c>
      <c r="E42" s="20" t="s">
        <v>11</v>
      </c>
      <c r="F42" s="23">
        <f>F43</f>
        <v>35</v>
      </c>
    </row>
    <row r="43" spans="1:6" ht="31.5" outlineLevel="3">
      <c r="A43" s="19" t="s">
        <v>17</v>
      </c>
      <c r="B43" s="20" t="s">
        <v>40</v>
      </c>
      <c r="C43" s="20" t="s">
        <v>218</v>
      </c>
      <c r="D43" s="20" t="s">
        <v>219</v>
      </c>
      <c r="E43" s="20" t="s">
        <v>21</v>
      </c>
      <c r="F43" s="23">
        <v>35</v>
      </c>
    </row>
    <row r="44" spans="1:6" ht="15.75" outlineLevel="3">
      <c r="A44" s="19" t="s">
        <v>235</v>
      </c>
      <c r="B44" s="20" t="s">
        <v>40</v>
      </c>
      <c r="C44" s="20" t="s">
        <v>236</v>
      </c>
      <c r="D44" s="20" t="s">
        <v>10</v>
      </c>
      <c r="E44" s="20" t="s">
        <v>11</v>
      </c>
      <c r="F44" s="23">
        <f>F45</f>
        <v>449</v>
      </c>
    </row>
    <row r="45" spans="1:6" ht="15.75" outlineLevel="3">
      <c r="A45" s="19" t="s">
        <v>235</v>
      </c>
      <c r="B45" s="20" t="s">
        <v>40</v>
      </c>
      <c r="C45" s="20" t="s">
        <v>236</v>
      </c>
      <c r="D45" s="20" t="s">
        <v>237</v>
      </c>
      <c r="E45" s="20" t="s">
        <v>11</v>
      </c>
      <c r="F45" s="23">
        <f>F46</f>
        <v>449</v>
      </c>
    </row>
    <row r="46" spans="1:6" ht="15.75" outlineLevel="3">
      <c r="A46" s="25" t="s">
        <v>234</v>
      </c>
      <c r="B46" s="20" t="s">
        <v>40</v>
      </c>
      <c r="C46" s="20" t="s">
        <v>236</v>
      </c>
      <c r="D46" s="20" t="s">
        <v>233</v>
      </c>
      <c r="E46" s="20" t="s">
        <v>11</v>
      </c>
      <c r="F46" s="23">
        <f>F47</f>
        <v>449</v>
      </c>
    </row>
    <row r="47" spans="1:6" ht="31.5" outlineLevel="3">
      <c r="A47" s="19" t="s">
        <v>17</v>
      </c>
      <c r="B47" s="20" t="s">
        <v>40</v>
      </c>
      <c r="C47" s="20" t="s">
        <v>236</v>
      </c>
      <c r="D47" s="20" t="s">
        <v>233</v>
      </c>
      <c r="E47" s="20" t="s">
        <v>21</v>
      </c>
      <c r="F47" s="23">
        <v>449</v>
      </c>
    </row>
    <row r="48" spans="1:6" ht="21" customHeight="1" outlineLevel="4">
      <c r="A48" s="19" t="s">
        <v>47</v>
      </c>
      <c r="B48" s="20" t="s">
        <v>40</v>
      </c>
      <c r="C48" s="20" t="s">
        <v>161</v>
      </c>
      <c r="D48" s="20" t="s">
        <v>10</v>
      </c>
      <c r="E48" s="20" t="s">
        <v>11</v>
      </c>
      <c r="F48" s="21">
        <f>F49+F52+F60+F69+F57</f>
        <v>11903.86</v>
      </c>
    </row>
    <row r="49" spans="1:6" ht="32.25" customHeight="1" outlineLevel="6">
      <c r="A49" s="19" t="s">
        <v>48</v>
      </c>
      <c r="B49" s="20" t="s">
        <v>40</v>
      </c>
      <c r="C49" s="20" t="s">
        <v>161</v>
      </c>
      <c r="D49" s="20" t="s">
        <v>50</v>
      </c>
      <c r="E49" s="20" t="s">
        <v>11</v>
      </c>
      <c r="F49" s="21">
        <f>F50</f>
        <v>1389.9</v>
      </c>
    </row>
    <row r="50" spans="1:6" ht="31.5" outlineLevel="2">
      <c r="A50" s="19" t="s">
        <v>49</v>
      </c>
      <c r="B50" s="20" t="s">
        <v>40</v>
      </c>
      <c r="C50" s="20" t="s">
        <v>161</v>
      </c>
      <c r="D50" s="20" t="s">
        <v>51</v>
      </c>
      <c r="E50" s="20" t="s">
        <v>11</v>
      </c>
      <c r="F50" s="21">
        <f>F51</f>
        <v>1389.9</v>
      </c>
    </row>
    <row r="51" spans="1:6" ht="31.5" outlineLevel="3">
      <c r="A51" s="19" t="s">
        <v>17</v>
      </c>
      <c r="B51" s="20" t="s">
        <v>40</v>
      </c>
      <c r="C51" s="20" t="s">
        <v>161</v>
      </c>
      <c r="D51" s="20" t="s">
        <v>51</v>
      </c>
      <c r="E51" s="20" t="s">
        <v>21</v>
      </c>
      <c r="F51" s="21">
        <v>1389.9</v>
      </c>
    </row>
    <row r="52" spans="1:6" ht="63" outlineLevel="4">
      <c r="A52" s="19" t="s">
        <v>15</v>
      </c>
      <c r="B52" s="20" t="s">
        <v>40</v>
      </c>
      <c r="C52" s="20" t="s">
        <v>161</v>
      </c>
      <c r="D52" s="20" t="s">
        <v>19</v>
      </c>
      <c r="E52" s="20" t="s">
        <v>11</v>
      </c>
      <c r="F52" s="21">
        <f>F53+F55</f>
        <v>5731.2</v>
      </c>
    </row>
    <row r="53" spans="1:6" ht="18" customHeight="1" outlineLevel="5">
      <c r="A53" s="19" t="s">
        <v>16</v>
      </c>
      <c r="B53" s="20" t="s">
        <v>40</v>
      </c>
      <c r="C53" s="20" t="s">
        <v>161</v>
      </c>
      <c r="D53" s="20" t="s">
        <v>20</v>
      </c>
      <c r="E53" s="20" t="s">
        <v>11</v>
      </c>
      <c r="F53" s="21">
        <f>F54</f>
        <v>5131.2</v>
      </c>
    </row>
    <row r="54" spans="1:6" ht="31.5" outlineLevel="6">
      <c r="A54" s="19" t="s">
        <v>17</v>
      </c>
      <c r="B54" s="20" t="s">
        <v>40</v>
      </c>
      <c r="C54" s="20" t="s">
        <v>161</v>
      </c>
      <c r="D54" s="20" t="s">
        <v>20</v>
      </c>
      <c r="E54" s="20" t="s">
        <v>21</v>
      </c>
      <c r="F54" s="21">
        <v>5131.2</v>
      </c>
    </row>
    <row r="55" spans="1:6" ht="33.75" customHeight="1" outlineLevel="6">
      <c r="A55" s="19" t="s">
        <v>178</v>
      </c>
      <c r="B55" s="20" t="s">
        <v>40</v>
      </c>
      <c r="C55" s="20" t="s">
        <v>161</v>
      </c>
      <c r="D55" s="20" t="s">
        <v>179</v>
      </c>
      <c r="E55" s="20" t="s">
        <v>11</v>
      </c>
      <c r="F55" s="21">
        <f>F56</f>
        <v>600</v>
      </c>
    </row>
    <row r="56" spans="1:6" ht="31.5" outlineLevel="6">
      <c r="A56" s="19" t="s">
        <v>17</v>
      </c>
      <c r="B56" s="20" t="s">
        <v>40</v>
      </c>
      <c r="C56" s="20" t="s">
        <v>161</v>
      </c>
      <c r="D56" s="20" t="s">
        <v>179</v>
      </c>
      <c r="E56" s="20" t="s">
        <v>21</v>
      </c>
      <c r="F56" s="21">
        <v>600</v>
      </c>
    </row>
    <row r="57" spans="1:6" ht="47.25" outlineLevel="6">
      <c r="A57" s="26" t="s">
        <v>289</v>
      </c>
      <c r="B57" s="27">
        <v>556</v>
      </c>
      <c r="C57" s="27" t="s">
        <v>161</v>
      </c>
      <c r="D57" s="27" t="s">
        <v>290</v>
      </c>
      <c r="E57" s="27" t="s">
        <v>11</v>
      </c>
      <c r="F57" s="21">
        <f>F58</f>
        <v>2150</v>
      </c>
    </row>
    <row r="58" spans="1:6" ht="47.25" outlineLevel="6">
      <c r="A58" s="26" t="s">
        <v>321</v>
      </c>
      <c r="B58" s="27">
        <v>556</v>
      </c>
      <c r="C58" s="27" t="s">
        <v>161</v>
      </c>
      <c r="D58" s="27" t="s">
        <v>322</v>
      </c>
      <c r="E58" s="27" t="s">
        <v>11</v>
      </c>
      <c r="F58" s="21">
        <f>F59</f>
        <v>2150</v>
      </c>
    </row>
    <row r="59" spans="1:6" ht="31.5" outlineLevel="6">
      <c r="A59" s="19" t="s">
        <v>17</v>
      </c>
      <c r="B59" s="27">
        <v>556</v>
      </c>
      <c r="C59" s="27" t="s">
        <v>161</v>
      </c>
      <c r="D59" s="27" t="s">
        <v>322</v>
      </c>
      <c r="E59" s="27">
        <v>500</v>
      </c>
      <c r="F59" s="21">
        <f>1500+650</f>
        <v>2150</v>
      </c>
    </row>
    <row r="60" spans="1:6" ht="19.5" customHeight="1" outlineLevel="6">
      <c r="A60" s="19" t="s">
        <v>132</v>
      </c>
      <c r="B60" s="20" t="s">
        <v>40</v>
      </c>
      <c r="C60" s="20" t="s">
        <v>161</v>
      </c>
      <c r="D60" s="20" t="s">
        <v>133</v>
      </c>
      <c r="E60" s="20" t="s">
        <v>11</v>
      </c>
      <c r="F60" s="21">
        <f>F61</f>
        <v>1578</v>
      </c>
    </row>
    <row r="61" spans="1:6" ht="15.75" outlineLevel="2">
      <c r="A61" s="19" t="s">
        <v>23</v>
      </c>
      <c r="B61" s="20" t="s">
        <v>40</v>
      </c>
      <c r="C61" s="20" t="s">
        <v>161</v>
      </c>
      <c r="D61" s="20" t="s">
        <v>27</v>
      </c>
      <c r="E61" s="20" t="s">
        <v>11</v>
      </c>
      <c r="F61" s="21">
        <f>F62</f>
        <v>1578</v>
      </c>
    </row>
    <row r="62" spans="1:6" ht="114.75" customHeight="1" outlineLevel="3">
      <c r="A62" s="19" t="s">
        <v>24</v>
      </c>
      <c r="B62" s="20" t="s">
        <v>40</v>
      </c>
      <c r="C62" s="20" t="s">
        <v>161</v>
      </c>
      <c r="D62" s="20" t="s">
        <v>28</v>
      </c>
      <c r="E62" s="20" t="s">
        <v>11</v>
      </c>
      <c r="F62" s="21">
        <f>F63+F65+F67</f>
        <v>1578</v>
      </c>
    </row>
    <row r="63" spans="1:6" ht="48" customHeight="1" outlineLevel="4">
      <c r="A63" s="19" t="s">
        <v>201</v>
      </c>
      <c r="B63" s="20" t="s">
        <v>40</v>
      </c>
      <c r="C63" s="20" t="s">
        <v>161</v>
      </c>
      <c r="D63" s="20" t="s">
        <v>53</v>
      </c>
      <c r="E63" s="20" t="s">
        <v>11</v>
      </c>
      <c r="F63" s="21">
        <f>F64</f>
        <v>478.4</v>
      </c>
    </row>
    <row r="64" spans="1:6" ht="34.5" customHeight="1" outlineLevel="6">
      <c r="A64" s="19" t="s">
        <v>17</v>
      </c>
      <c r="B64" s="20" t="s">
        <v>40</v>
      </c>
      <c r="C64" s="20" t="s">
        <v>161</v>
      </c>
      <c r="D64" s="20" t="s">
        <v>53</v>
      </c>
      <c r="E64" s="20" t="s">
        <v>21</v>
      </c>
      <c r="F64" s="21">
        <v>478.4</v>
      </c>
    </row>
    <row r="65" spans="1:6" ht="63" outlineLevel="4">
      <c r="A65" s="19" t="s">
        <v>52</v>
      </c>
      <c r="B65" s="20" t="s">
        <v>40</v>
      </c>
      <c r="C65" s="20" t="s">
        <v>161</v>
      </c>
      <c r="D65" s="20" t="s">
        <v>54</v>
      </c>
      <c r="E65" s="20" t="s">
        <v>11</v>
      </c>
      <c r="F65" s="21">
        <f>F66</f>
        <v>497</v>
      </c>
    </row>
    <row r="66" spans="1:6" ht="33.75" customHeight="1" outlineLevel="6">
      <c r="A66" s="19" t="s">
        <v>17</v>
      </c>
      <c r="B66" s="20" t="s">
        <v>40</v>
      </c>
      <c r="C66" s="20" t="s">
        <v>161</v>
      </c>
      <c r="D66" s="20" t="s">
        <v>54</v>
      </c>
      <c r="E66" s="20" t="s">
        <v>21</v>
      </c>
      <c r="F66" s="21">
        <v>497</v>
      </c>
    </row>
    <row r="67" spans="1:6" ht="47.25" outlineLevel="3">
      <c r="A67" s="19" t="s">
        <v>174</v>
      </c>
      <c r="B67" s="20" t="s">
        <v>40</v>
      </c>
      <c r="C67" s="20" t="s">
        <v>161</v>
      </c>
      <c r="D67" s="20" t="s">
        <v>55</v>
      </c>
      <c r="E67" s="20" t="s">
        <v>11</v>
      </c>
      <c r="F67" s="21">
        <f>F68</f>
        <v>602.6</v>
      </c>
    </row>
    <row r="68" spans="1:6" ht="31.5" outlineLevel="4">
      <c r="A68" s="19" t="s">
        <v>17</v>
      </c>
      <c r="B68" s="20" t="s">
        <v>40</v>
      </c>
      <c r="C68" s="20" t="s">
        <v>161</v>
      </c>
      <c r="D68" s="20" t="s">
        <v>55</v>
      </c>
      <c r="E68" s="20" t="s">
        <v>21</v>
      </c>
      <c r="F68" s="21">
        <v>602.6</v>
      </c>
    </row>
    <row r="69" spans="1:6" ht="15.75" outlineLevel="4">
      <c r="A69" s="19" t="s">
        <v>148</v>
      </c>
      <c r="B69" s="20" t="s">
        <v>40</v>
      </c>
      <c r="C69" s="20" t="s">
        <v>161</v>
      </c>
      <c r="D69" s="20" t="s">
        <v>149</v>
      </c>
      <c r="E69" s="20" t="s">
        <v>11</v>
      </c>
      <c r="F69" s="21">
        <f>F70+F72</f>
        <v>1054.76</v>
      </c>
    </row>
    <row r="70" spans="1:6" ht="78.75" outlineLevel="4">
      <c r="A70" s="19" t="s">
        <v>221</v>
      </c>
      <c r="B70" s="20" t="s">
        <v>40</v>
      </c>
      <c r="C70" s="20" t="s">
        <v>161</v>
      </c>
      <c r="D70" s="20" t="s">
        <v>222</v>
      </c>
      <c r="E70" s="20" t="s">
        <v>11</v>
      </c>
      <c r="F70" s="21">
        <f>F71</f>
        <v>306.26</v>
      </c>
    </row>
    <row r="71" spans="1:6" ht="31.5" outlineLevel="4">
      <c r="A71" s="19" t="s">
        <v>17</v>
      </c>
      <c r="B71" s="20" t="s">
        <v>40</v>
      </c>
      <c r="C71" s="20" t="s">
        <v>161</v>
      </c>
      <c r="D71" s="20" t="s">
        <v>222</v>
      </c>
      <c r="E71" s="20" t="s">
        <v>21</v>
      </c>
      <c r="F71" s="21">
        <v>306.26</v>
      </c>
    </row>
    <row r="72" spans="1:6" ht="63" outlineLevel="4">
      <c r="A72" s="19" t="s">
        <v>250</v>
      </c>
      <c r="B72" s="20" t="s">
        <v>40</v>
      </c>
      <c r="C72" s="20" t="s">
        <v>161</v>
      </c>
      <c r="D72" s="20" t="s">
        <v>251</v>
      </c>
      <c r="E72" s="20" t="s">
        <v>11</v>
      </c>
      <c r="F72" s="21">
        <f>F73</f>
        <v>748.5</v>
      </c>
    </row>
    <row r="73" spans="1:6" ht="31.5" outlineLevel="4">
      <c r="A73" s="19" t="s">
        <v>17</v>
      </c>
      <c r="B73" s="20" t="s">
        <v>40</v>
      </c>
      <c r="C73" s="20" t="s">
        <v>161</v>
      </c>
      <c r="D73" s="20" t="s">
        <v>251</v>
      </c>
      <c r="E73" s="20" t="s">
        <v>21</v>
      </c>
      <c r="F73" s="21">
        <v>748.5</v>
      </c>
    </row>
    <row r="74" spans="1:6" ht="15.75" outlineLevel="4">
      <c r="A74" s="19" t="s">
        <v>210</v>
      </c>
      <c r="B74" s="20" t="s">
        <v>40</v>
      </c>
      <c r="C74" s="20" t="s">
        <v>212</v>
      </c>
      <c r="D74" s="20" t="s">
        <v>10</v>
      </c>
      <c r="E74" s="20" t="s">
        <v>11</v>
      </c>
      <c r="F74" s="23">
        <f>F75</f>
        <v>1477.83</v>
      </c>
    </row>
    <row r="75" spans="1:6" ht="15.75" outlineLevel="4">
      <c r="A75" s="19" t="s">
        <v>211</v>
      </c>
      <c r="B75" s="20" t="s">
        <v>40</v>
      </c>
      <c r="C75" s="20" t="s">
        <v>213</v>
      </c>
      <c r="D75" s="20" t="s">
        <v>10</v>
      </c>
      <c r="E75" s="20" t="s">
        <v>11</v>
      </c>
      <c r="F75" s="23">
        <f>F77</f>
        <v>1477.83</v>
      </c>
    </row>
    <row r="76" spans="1:6" ht="31.5" outlineLevel="4">
      <c r="A76" s="19" t="s">
        <v>48</v>
      </c>
      <c r="B76" s="20" t="s">
        <v>40</v>
      </c>
      <c r="C76" s="20" t="s">
        <v>213</v>
      </c>
      <c r="D76" s="20" t="s">
        <v>50</v>
      </c>
      <c r="E76" s="20" t="s">
        <v>11</v>
      </c>
      <c r="F76" s="23">
        <f>F77</f>
        <v>1477.83</v>
      </c>
    </row>
    <row r="77" spans="1:6" ht="31.5" outlineLevel="4">
      <c r="A77" s="19" t="s">
        <v>203</v>
      </c>
      <c r="B77" s="20" t="s">
        <v>40</v>
      </c>
      <c r="C77" s="20" t="s">
        <v>213</v>
      </c>
      <c r="D77" s="20" t="s">
        <v>205</v>
      </c>
      <c r="E77" s="20" t="s">
        <v>11</v>
      </c>
      <c r="F77" s="23">
        <f>F78</f>
        <v>1477.83</v>
      </c>
    </row>
    <row r="78" spans="1:6" ht="15.75" outlineLevel="4">
      <c r="A78" s="19" t="s">
        <v>204</v>
      </c>
      <c r="B78" s="20" t="s">
        <v>40</v>
      </c>
      <c r="C78" s="20" t="s">
        <v>213</v>
      </c>
      <c r="D78" s="20" t="s">
        <v>205</v>
      </c>
      <c r="E78" s="20" t="s">
        <v>206</v>
      </c>
      <c r="F78" s="23">
        <v>1477.83</v>
      </c>
    </row>
    <row r="79" spans="1:6" ht="33" customHeight="1" outlineLevel="6">
      <c r="A79" s="19" t="s">
        <v>56</v>
      </c>
      <c r="B79" s="20" t="s">
        <v>40</v>
      </c>
      <c r="C79" s="20" t="s">
        <v>61</v>
      </c>
      <c r="D79" s="20" t="s">
        <v>10</v>
      </c>
      <c r="E79" s="20" t="s">
        <v>11</v>
      </c>
      <c r="F79" s="21">
        <f>F80</f>
        <v>6437.6</v>
      </c>
    </row>
    <row r="80" spans="1:6" ht="47.25" outlineLevel="4">
      <c r="A80" s="19" t="s">
        <v>163</v>
      </c>
      <c r="B80" s="20" t="s">
        <v>40</v>
      </c>
      <c r="C80" s="20" t="s">
        <v>62</v>
      </c>
      <c r="D80" s="20" t="s">
        <v>10</v>
      </c>
      <c r="E80" s="20" t="s">
        <v>11</v>
      </c>
      <c r="F80" s="21">
        <f>F81+F84</f>
        <v>6437.6</v>
      </c>
    </row>
    <row r="81" spans="1:6" ht="66" customHeight="1" outlineLevel="6">
      <c r="A81" s="19" t="s">
        <v>15</v>
      </c>
      <c r="B81" s="20" t="s">
        <v>40</v>
      </c>
      <c r="C81" s="20" t="s">
        <v>62</v>
      </c>
      <c r="D81" s="20" t="s">
        <v>19</v>
      </c>
      <c r="E81" s="20" t="s">
        <v>11</v>
      </c>
      <c r="F81" s="21">
        <f>F82</f>
        <v>677.6</v>
      </c>
    </row>
    <row r="82" spans="1:6" ht="15.75" outlineLevel="3">
      <c r="A82" s="19" t="s">
        <v>16</v>
      </c>
      <c r="B82" s="20" t="s">
        <v>40</v>
      </c>
      <c r="C82" s="20" t="s">
        <v>62</v>
      </c>
      <c r="D82" s="20" t="s">
        <v>20</v>
      </c>
      <c r="E82" s="20" t="s">
        <v>11</v>
      </c>
      <c r="F82" s="21">
        <f>F83</f>
        <v>677.6</v>
      </c>
    </row>
    <row r="83" spans="1:6" ht="31.5" outlineLevel="5">
      <c r="A83" s="19" t="s">
        <v>17</v>
      </c>
      <c r="B83" s="20" t="s">
        <v>40</v>
      </c>
      <c r="C83" s="20" t="s">
        <v>62</v>
      </c>
      <c r="D83" s="20" t="s">
        <v>20</v>
      </c>
      <c r="E83" s="20" t="s">
        <v>21</v>
      </c>
      <c r="F83" s="21">
        <v>677.6</v>
      </c>
    </row>
    <row r="84" spans="1:6" ht="47.25" outlineLevel="5">
      <c r="A84" s="19" t="s">
        <v>180</v>
      </c>
      <c r="B84" s="20" t="s">
        <v>40</v>
      </c>
      <c r="C84" s="20" t="s">
        <v>62</v>
      </c>
      <c r="D84" s="20" t="s">
        <v>182</v>
      </c>
      <c r="E84" s="20" t="s">
        <v>11</v>
      </c>
      <c r="F84" s="21">
        <f>F85</f>
        <v>5760</v>
      </c>
    </row>
    <row r="85" spans="1:6" ht="47.25" outlineLevel="5">
      <c r="A85" s="19" t="s">
        <v>181</v>
      </c>
      <c r="B85" s="20" t="s">
        <v>40</v>
      </c>
      <c r="C85" s="20" t="s">
        <v>62</v>
      </c>
      <c r="D85" s="20" t="s">
        <v>183</v>
      </c>
      <c r="E85" s="20" t="s">
        <v>11</v>
      </c>
      <c r="F85" s="21">
        <f>F86</f>
        <v>5760</v>
      </c>
    </row>
    <row r="86" spans="1:6" ht="31.5" outlineLevel="5">
      <c r="A86" s="19" t="s">
        <v>17</v>
      </c>
      <c r="B86" s="20" t="s">
        <v>40</v>
      </c>
      <c r="C86" s="20" t="s">
        <v>62</v>
      </c>
      <c r="D86" s="20" t="s">
        <v>183</v>
      </c>
      <c r="E86" s="20" t="s">
        <v>21</v>
      </c>
      <c r="F86" s="21">
        <f>400+5000+360</f>
        <v>5760</v>
      </c>
    </row>
    <row r="87" spans="1:6" ht="15.75" outlineLevel="5">
      <c r="A87" s="19" t="s">
        <v>151</v>
      </c>
      <c r="B87" s="20"/>
      <c r="C87" s="20"/>
      <c r="D87" s="20"/>
      <c r="E87" s="20"/>
      <c r="F87" s="21"/>
    </row>
    <row r="88" spans="1:6" ht="31.5" outlineLevel="5">
      <c r="A88" s="19" t="s">
        <v>252</v>
      </c>
      <c r="B88" s="20" t="s">
        <v>40</v>
      </c>
      <c r="C88" s="20" t="s">
        <v>62</v>
      </c>
      <c r="D88" s="20" t="s">
        <v>183</v>
      </c>
      <c r="E88" s="20" t="s">
        <v>21</v>
      </c>
      <c r="F88" s="21">
        <v>200</v>
      </c>
    </row>
    <row r="89" spans="1:6" ht="15.75" outlineLevel="3">
      <c r="A89" s="19" t="s">
        <v>57</v>
      </c>
      <c r="B89" s="20" t="s">
        <v>40</v>
      </c>
      <c r="C89" s="20" t="s">
        <v>63</v>
      </c>
      <c r="D89" s="20" t="s">
        <v>10</v>
      </c>
      <c r="E89" s="20" t="s">
        <v>11</v>
      </c>
      <c r="F89" s="21">
        <f>F90+F94+F106</f>
        <v>34376.96161</v>
      </c>
    </row>
    <row r="90" spans="1:6" ht="15.75" outlineLevel="4">
      <c r="A90" s="19" t="s">
        <v>58</v>
      </c>
      <c r="B90" s="20" t="s">
        <v>40</v>
      </c>
      <c r="C90" s="20" t="s">
        <v>64</v>
      </c>
      <c r="D90" s="20" t="s">
        <v>10</v>
      </c>
      <c r="E90" s="20" t="s">
        <v>11</v>
      </c>
      <c r="F90" s="21">
        <f>F91</f>
        <v>760</v>
      </c>
    </row>
    <row r="91" spans="1:6" ht="18.75" customHeight="1" outlineLevel="6">
      <c r="A91" s="19" t="s">
        <v>59</v>
      </c>
      <c r="B91" s="20" t="s">
        <v>40</v>
      </c>
      <c r="C91" s="20" t="s">
        <v>64</v>
      </c>
      <c r="D91" s="20" t="s">
        <v>65</v>
      </c>
      <c r="E91" s="20" t="s">
        <v>11</v>
      </c>
      <c r="F91" s="21">
        <f>F93</f>
        <v>760</v>
      </c>
    </row>
    <row r="92" spans="1:6" ht="31.5" outlineLevel="1">
      <c r="A92" s="19" t="s">
        <v>60</v>
      </c>
      <c r="B92" s="20" t="s">
        <v>40</v>
      </c>
      <c r="C92" s="20" t="s">
        <v>64</v>
      </c>
      <c r="D92" s="20" t="s">
        <v>66</v>
      </c>
      <c r="E92" s="20" t="s">
        <v>11</v>
      </c>
      <c r="F92" s="21">
        <f>F93</f>
        <v>760</v>
      </c>
    </row>
    <row r="93" spans="1:6" ht="20.25" customHeight="1" outlineLevel="2">
      <c r="A93" s="19" t="s">
        <v>25</v>
      </c>
      <c r="B93" s="20" t="s">
        <v>40</v>
      </c>
      <c r="C93" s="20" t="s">
        <v>64</v>
      </c>
      <c r="D93" s="20" t="s">
        <v>66</v>
      </c>
      <c r="E93" s="20" t="s">
        <v>29</v>
      </c>
      <c r="F93" s="21">
        <v>760</v>
      </c>
    </row>
    <row r="94" spans="1:6" ht="20.25" customHeight="1" outlineLevel="2">
      <c r="A94" s="19" t="s">
        <v>282</v>
      </c>
      <c r="B94" s="20" t="s">
        <v>40</v>
      </c>
      <c r="C94" s="20" t="s">
        <v>283</v>
      </c>
      <c r="D94" s="20" t="s">
        <v>10</v>
      </c>
      <c r="E94" s="20" t="s">
        <v>11</v>
      </c>
      <c r="F94" s="23">
        <f>F95+F98+F102</f>
        <v>21813.59061</v>
      </c>
    </row>
    <row r="95" spans="1:6" ht="20.25" customHeight="1" outlineLevel="2">
      <c r="A95" s="19" t="s">
        <v>287</v>
      </c>
      <c r="B95" s="20" t="s">
        <v>40</v>
      </c>
      <c r="C95" s="20" t="s">
        <v>283</v>
      </c>
      <c r="D95" s="20" t="s">
        <v>286</v>
      </c>
      <c r="E95" s="20" t="s">
        <v>11</v>
      </c>
      <c r="F95" s="23">
        <f>F96</f>
        <v>98.1111</v>
      </c>
    </row>
    <row r="96" spans="1:6" ht="31.5" outlineLevel="2">
      <c r="A96" s="19" t="s">
        <v>288</v>
      </c>
      <c r="B96" s="20" t="s">
        <v>40</v>
      </c>
      <c r="C96" s="20" t="s">
        <v>283</v>
      </c>
      <c r="D96" s="20" t="s">
        <v>292</v>
      </c>
      <c r="E96" s="20" t="s">
        <v>11</v>
      </c>
      <c r="F96" s="23">
        <f>F97</f>
        <v>98.1111</v>
      </c>
    </row>
    <row r="97" spans="1:6" ht="20.25" customHeight="1" outlineLevel="2">
      <c r="A97" s="19" t="s">
        <v>17</v>
      </c>
      <c r="B97" s="20" t="s">
        <v>40</v>
      </c>
      <c r="C97" s="20" t="s">
        <v>283</v>
      </c>
      <c r="D97" s="20" t="s">
        <v>292</v>
      </c>
      <c r="E97" s="20" t="s">
        <v>21</v>
      </c>
      <c r="F97" s="23">
        <v>98.1111</v>
      </c>
    </row>
    <row r="98" spans="1:6" ht="20.25" customHeight="1" outlineLevel="2">
      <c r="A98" s="19" t="s">
        <v>132</v>
      </c>
      <c r="B98" s="20" t="s">
        <v>40</v>
      </c>
      <c r="C98" s="20" t="s">
        <v>283</v>
      </c>
      <c r="D98" s="20" t="s">
        <v>133</v>
      </c>
      <c r="E98" s="20" t="s">
        <v>11</v>
      </c>
      <c r="F98" s="23">
        <f>F99</f>
        <v>9100</v>
      </c>
    </row>
    <row r="99" spans="1:6" ht="20.25" customHeight="1" outlineLevel="2">
      <c r="A99" s="19" t="s">
        <v>23</v>
      </c>
      <c r="B99" s="20" t="s">
        <v>40</v>
      </c>
      <c r="C99" s="20" t="s">
        <v>283</v>
      </c>
      <c r="D99" s="20" t="s">
        <v>27</v>
      </c>
      <c r="E99" s="20" t="s">
        <v>11</v>
      </c>
      <c r="F99" s="23">
        <f>F100</f>
        <v>9100</v>
      </c>
    </row>
    <row r="100" spans="1:6" ht="129.75" customHeight="1" outlineLevel="2">
      <c r="A100" s="28" t="s">
        <v>298</v>
      </c>
      <c r="B100" s="20" t="s">
        <v>40</v>
      </c>
      <c r="C100" s="20" t="s">
        <v>283</v>
      </c>
      <c r="D100" s="20" t="s">
        <v>299</v>
      </c>
      <c r="E100" s="20" t="s">
        <v>11</v>
      </c>
      <c r="F100" s="23">
        <f>F101</f>
        <v>9100</v>
      </c>
    </row>
    <row r="101" spans="1:6" ht="20.25" customHeight="1" outlineLevel="2">
      <c r="A101" s="19" t="s">
        <v>17</v>
      </c>
      <c r="B101" s="20" t="s">
        <v>40</v>
      </c>
      <c r="C101" s="20" t="s">
        <v>283</v>
      </c>
      <c r="D101" s="20" t="s">
        <v>299</v>
      </c>
      <c r="E101" s="20" t="s">
        <v>21</v>
      </c>
      <c r="F101" s="23">
        <v>9100</v>
      </c>
    </row>
    <row r="102" spans="1:6" ht="20.25" customHeight="1" outlineLevel="2">
      <c r="A102" s="19" t="s">
        <v>148</v>
      </c>
      <c r="B102" s="20" t="s">
        <v>40</v>
      </c>
      <c r="C102" s="20" t="s">
        <v>283</v>
      </c>
      <c r="D102" s="20" t="s">
        <v>149</v>
      </c>
      <c r="E102" s="20" t="s">
        <v>11</v>
      </c>
      <c r="F102" s="23">
        <f>F103</f>
        <v>12615.479510000001</v>
      </c>
    </row>
    <row r="103" spans="1:6" ht="99" customHeight="1" outlineLevel="2">
      <c r="A103" s="19" t="s">
        <v>293</v>
      </c>
      <c r="B103" s="20" t="s">
        <v>40</v>
      </c>
      <c r="C103" s="20" t="s">
        <v>283</v>
      </c>
      <c r="D103" s="20" t="s">
        <v>280</v>
      </c>
      <c r="E103" s="20" t="s">
        <v>11</v>
      </c>
      <c r="F103" s="23">
        <f>F104+F105</f>
        <v>12615.479510000001</v>
      </c>
    </row>
    <row r="104" spans="1:6" ht="34.5" customHeight="1" outlineLevel="2">
      <c r="A104" s="19" t="s">
        <v>17</v>
      </c>
      <c r="B104" s="20" t="s">
        <v>40</v>
      </c>
      <c r="C104" s="20" t="s">
        <v>283</v>
      </c>
      <c r="D104" s="20" t="s">
        <v>280</v>
      </c>
      <c r="E104" s="20" t="s">
        <v>21</v>
      </c>
      <c r="F104" s="23">
        <f>10540-400</f>
        <v>10140</v>
      </c>
    </row>
    <row r="105" spans="1:6" ht="21.75" customHeight="1" outlineLevel="2">
      <c r="A105" s="29" t="s">
        <v>279</v>
      </c>
      <c r="B105" s="20" t="s">
        <v>40</v>
      </c>
      <c r="C105" s="20" t="s">
        <v>283</v>
      </c>
      <c r="D105" s="20" t="s">
        <v>280</v>
      </c>
      <c r="E105" s="20" t="s">
        <v>281</v>
      </c>
      <c r="F105" s="23">
        <v>2475.47951</v>
      </c>
    </row>
    <row r="106" spans="1:6" ht="20.25" customHeight="1" outlineLevel="2">
      <c r="A106" s="19" t="s">
        <v>192</v>
      </c>
      <c r="B106" s="20" t="s">
        <v>40</v>
      </c>
      <c r="C106" s="20" t="s">
        <v>189</v>
      </c>
      <c r="D106" s="20" t="s">
        <v>10</v>
      </c>
      <c r="E106" s="20" t="s">
        <v>11</v>
      </c>
      <c r="F106" s="21">
        <f>F107+F110+F113+F118</f>
        <v>11803.371</v>
      </c>
    </row>
    <row r="107" spans="1:6" ht="34.5" customHeight="1" outlineLevel="2">
      <c r="A107" s="19" t="s">
        <v>193</v>
      </c>
      <c r="B107" s="20" t="s">
        <v>40</v>
      </c>
      <c r="C107" s="20" t="s">
        <v>189</v>
      </c>
      <c r="D107" s="20" t="s">
        <v>190</v>
      </c>
      <c r="E107" s="20" t="s">
        <v>11</v>
      </c>
      <c r="F107" s="21">
        <f>F108</f>
        <v>2959.7</v>
      </c>
    </row>
    <row r="108" spans="1:6" ht="18.75" customHeight="1" outlineLevel="2">
      <c r="A108" s="19" t="s">
        <v>194</v>
      </c>
      <c r="B108" s="20" t="s">
        <v>40</v>
      </c>
      <c r="C108" s="20" t="s">
        <v>189</v>
      </c>
      <c r="D108" s="20" t="s">
        <v>191</v>
      </c>
      <c r="E108" s="20" t="s">
        <v>11</v>
      </c>
      <c r="F108" s="21">
        <f>F109</f>
        <v>2959.7</v>
      </c>
    </row>
    <row r="109" spans="1:6" ht="34.5" customHeight="1" outlineLevel="2">
      <c r="A109" s="19" t="s">
        <v>17</v>
      </c>
      <c r="B109" s="20" t="s">
        <v>40</v>
      </c>
      <c r="C109" s="20" t="s">
        <v>189</v>
      </c>
      <c r="D109" s="20" t="s">
        <v>191</v>
      </c>
      <c r="E109" s="20" t="s">
        <v>21</v>
      </c>
      <c r="F109" s="21">
        <f>2149.7+810</f>
        <v>2959.7</v>
      </c>
    </row>
    <row r="110" spans="1:6" ht="21" customHeight="1" outlineLevel="2">
      <c r="A110" s="28" t="s">
        <v>300</v>
      </c>
      <c r="B110" s="20" t="s">
        <v>40</v>
      </c>
      <c r="C110" s="30" t="s">
        <v>189</v>
      </c>
      <c r="D110" s="30" t="s">
        <v>301</v>
      </c>
      <c r="E110" s="30" t="s">
        <v>11</v>
      </c>
      <c r="F110" s="21">
        <f>F111</f>
        <v>500</v>
      </c>
    </row>
    <row r="111" spans="1:6" ht="50.25" customHeight="1" outlineLevel="2">
      <c r="A111" s="28" t="s">
        <v>302</v>
      </c>
      <c r="B111" s="20" t="s">
        <v>40</v>
      </c>
      <c r="C111" s="30" t="s">
        <v>189</v>
      </c>
      <c r="D111" s="30" t="s">
        <v>303</v>
      </c>
      <c r="E111" s="30" t="s">
        <v>11</v>
      </c>
      <c r="F111" s="21">
        <f>F112</f>
        <v>500</v>
      </c>
    </row>
    <row r="112" spans="1:6" ht="21" customHeight="1" outlineLevel="2">
      <c r="A112" s="28" t="s">
        <v>25</v>
      </c>
      <c r="B112" s="20" t="s">
        <v>40</v>
      </c>
      <c r="C112" s="30" t="s">
        <v>189</v>
      </c>
      <c r="D112" s="30" t="s">
        <v>303</v>
      </c>
      <c r="E112" s="30" t="s">
        <v>29</v>
      </c>
      <c r="F112" s="21">
        <f>300+200</f>
        <v>500</v>
      </c>
    </row>
    <row r="113" spans="1:6" ht="21" customHeight="1" outlineLevel="2">
      <c r="A113" s="19" t="s">
        <v>132</v>
      </c>
      <c r="B113" s="20" t="s">
        <v>40</v>
      </c>
      <c r="C113" s="30" t="s">
        <v>189</v>
      </c>
      <c r="D113" s="30" t="s">
        <v>133</v>
      </c>
      <c r="E113" s="30" t="s">
        <v>11</v>
      </c>
      <c r="F113" s="21">
        <f>F114</f>
        <v>1000</v>
      </c>
    </row>
    <row r="114" spans="1:6" ht="21" customHeight="1" outlineLevel="2">
      <c r="A114" s="28" t="s">
        <v>295</v>
      </c>
      <c r="B114" s="20" t="s">
        <v>40</v>
      </c>
      <c r="C114" s="30" t="s">
        <v>189</v>
      </c>
      <c r="D114" s="30" t="s">
        <v>294</v>
      </c>
      <c r="E114" s="30" t="s">
        <v>11</v>
      </c>
      <c r="F114" s="21">
        <f>F115</f>
        <v>1000</v>
      </c>
    </row>
    <row r="115" spans="1:6" ht="34.5" customHeight="1" outlineLevel="2">
      <c r="A115" s="28" t="s">
        <v>305</v>
      </c>
      <c r="B115" s="20" t="s">
        <v>40</v>
      </c>
      <c r="C115" s="30" t="s">
        <v>189</v>
      </c>
      <c r="D115" s="30" t="s">
        <v>306</v>
      </c>
      <c r="E115" s="30" t="s">
        <v>11</v>
      </c>
      <c r="F115" s="21">
        <f>F116</f>
        <v>1000</v>
      </c>
    </row>
    <row r="116" spans="1:6" ht="34.5" customHeight="1" outlineLevel="2">
      <c r="A116" s="28" t="s">
        <v>304</v>
      </c>
      <c r="B116" s="20" t="s">
        <v>40</v>
      </c>
      <c r="C116" s="30" t="s">
        <v>189</v>
      </c>
      <c r="D116" s="30" t="s">
        <v>307</v>
      </c>
      <c r="E116" s="30" t="s">
        <v>11</v>
      </c>
      <c r="F116" s="21">
        <f>F117</f>
        <v>1000</v>
      </c>
    </row>
    <row r="117" spans="1:6" ht="22.5" customHeight="1" outlineLevel="2">
      <c r="A117" s="28" t="s">
        <v>25</v>
      </c>
      <c r="B117" s="20" t="s">
        <v>40</v>
      </c>
      <c r="C117" s="30" t="s">
        <v>189</v>
      </c>
      <c r="D117" s="30" t="s">
        <v>307</v>
      </c>
      <c r="E117" s="30" t="s">
        <v>29</v>
      </c>
      <c r="F117" s="21">
        <v>1000</v>
      </c>
    </row>
    <row r="118" spans="1:6" ht="19.5" customHeight="1" outlineLevel="2">
      <c r="A118" s="19" t="s">
        <v>148</v>
      </c>
      <c r="B118" s="20" t="s">
        <v>40</v>
      </c>
      <c r="C118" s="20" t="s">
        <v>189</v>
      </c>
      <c r="D118" s="20" t="s">
        <v>149</v>
      </c>
      <c r="E118" s="20" t="s">
        <v>11</v>
      </c>
      <c r="F118" s="23">
        <f>F119+F121+F123</f>
        <v>7343.671</v>
      </c>
    </row>
    <row r="119" spans="1:6" ht="69.75" customHeight="1" outlineLevel="2">
      <c r="A119" s="19" t="s">
        <v>278</v>
      </c>
      <c r="B119" s="20" t="s">
        <v>40</v>
      </c>
      <c r="C119" s="20" t="s">
        <v>189</v>
      </c>
      <c r="D119" s="20" t="s">
        <v>220</v>
      </c>
      <c r="E119" s="20" t="s">
        <v>11</v>
      </c>
      <c r="F119" s="23">
        <f>F120</f>
        <v>1198</v>
      </c>
    </row>
    <row r="120" spans="1:6" ht="34.5" customHeight="1" outlineLevel="2">
      <c r="A120" s="19" t="s">
        <v>17</v>
      </c>
      <c r="B120" s="20" t="s">
        <v>40</v>
      </c>
      <c r="C120" s="20" t="s">
        <v>189</v>
      </c>
      <c r="D120" s="20" t="s">
        <v>220</v>
      </c>
      <c r="E120" s="20" t="s">
        <v>21</v>
      </c>
      <c r="F120" s="23">
        <v>1198</v>
      </c>
    </row>
    <row r="121" spans="1:6" ht="94.5" outlineLevel="2">
      <c r="A121" s="19" t="s">
        <v>293</v>
      </c>
      <c r="B121" s="20" t="s">
        <v>40</v>
      </c>
      <c r="C121" s="20" t="s">
        <v>189</v>
      </c>
      <c r="D121" s="20" t="s">
        <v>280</v>
      </c>
      <c r="E121" s="20" t="s">
        <v>11</v>
      </c>
      <c r="F121" s="23">
        <f>F122</f>
        <v>0</v>
      </c>
    </row>
    <row r="122" spans="1:6" ht="34.5" customHeight="1" outlineLevel="2">
      <c r="A122" s="19" t="s">
        <v>17</v>
      </c>
      <c r="B122" s="20" t="s">
        <v>40</v>
      </c>
      <c r="C122" s="20" t="s">
        <v>189</v>
      </c>
      <c r="D122" s="20" t="s">
        <v>280</v>
      </c>
      <c r="E122" s="20" t="s">
        <v>21</v>
      </c>
      <c r="F122" s="23">
        <v>0</v>
      </c>
    </row>
    <row r="123" spans="1:6" ht="82.5" customHeight="1" outlineLevel="2">
      <c r="A123" s="19" t="s">
        <v>311</v>
      </c>
      <c r="B123" s="20" t="s">
        <v>40</v>
      </c>
      <c r="C123" s="20" t="s">
        <v>189</v>
      </c>
      <c r="D123" s="20" t="s">
        <v>310</v>
      </c>
      <c r="E123" s="20" t="s">
        <v>11</v>
      </c>
      <c r="F123" s="23">
        <f>F124</f>
        <v>6145.671</v>
      </c>
    </row>
    <row r="124" spans="1:6" ht="18.75" customHeight="1" outlineLevel="2">
      <c r="A124" s="29" t="s">
        <v>279</v>
      </c>
      <c r="B124" s="20" t="s">
        <v>40</v>
      </c>
      <c r="C124" s="20" t="s">
        <v>189</v>
      </c>
      <c r="D124" s="20" t="s">
        <v>310</v>
      </c>
      <c r="E124" s="20" t="s">
        <v>281</v>
      </c>
      <c r="F124" s="23">
        <v>6145.671</v>
      </c>
    </row>
    <row r="125" spans="1:6" ht="15.75" outlineLevel="3">
      <c r="A125" s="19" t="s">
        <v>22</v>
      </c>
      <c r="B125" s="20" t="s">
        <v>40</v>
      </c>
      <c r="C125" s="20" t="s">
        <v>26</v>
      </c>
      <c r="D125" s="20" t="s">
        <v>10</v>
      </c>
      <c r="E125" s="20" t="s">
        <v>11</v>
      </c>
      <c r="F125" s="21">
        <f>F126+F136+F145</f>
        <v>33275.29517</v>
      </c>
    </row>
    <row r="126" spans="1:6" ht="15.75" outlineLevel="3">
      <c r="A126" s="19" t="s">
        <v>195</v>
      </c>
      <c r="B126" s="20" t="s">
        <v>40</v>
      </c>
      <c r="C126" s="20" t="s">
        <v>196</v>
      </c>
      <c r="D126" s="20" t="s">
        <v>10</v>
      </c>
      <c r="E126" s="20" t="s">
        <v>11</v>
      </c>
      <c r="F126" s="21">
        <f>F127+F130</f>
        <v>25971.89747</v>
      </c>
    </row>
    <row r="127" spans="1:6" ht="15.75" outlineLevel="3">
      <c r="A127" s="19" t="s">
        <v>132</v>
      </c>
      <c r="B127" s="20" t="s">
        <v>40</v>
      </c>
      <c r="C127" s="20" t="s">
        <v>196</v>
      </c>
      <c r="D127" s="20" t="s">
        <v>133</v>
      </c>
      <c r="E127" s="20" t="s">
        <v>11</v>
      </c>
      <c r="F127" s="23">
        <f>F128</f>
        <v>343</v>
      </c>
    </row>
    <row r="128" spans="1:6" ht="31.5" outlineLevel="3">
      <c r="A128" s="19" t="s">
        <v>323</v>
      </c>
      <c r="B128" s="20" t="s">
        <v>40</v>
      </c>
      <c r="C128" s="20" t="s">
        <v>196</v>
      </c>
      <c r="D128" s="20" t="s">
        <v>324</v>
      </c>
      <c r="E128" s="20" t="s">
        <v>11</v>
      </c>
      <c r="F128" s="23">
        <f>F129</f>
        <v>343</v>
      </c>
    </row>
    <row r="129" spans="1:6" ht="15.75" outlineLevel="3">
      <c r="A129" s="31" t="s">
        <v>279</v>
      </c>
      <c r="B129" s="20" t="s">
        <v>40</v>
      </c>
      <c r="C129" s="20" t="s">
        <v>196</v>
      </c>
      <c r="D129" s="20" t="s">
        <v>324</v>
      </c>
      <c r="E129" s="20" t="s">
        <v>281</v>
      </c>
      <c r="F129" s="23">
        <f>93+250</f>
        <v>343</v>
      </c>
    </row>
    <row r="130" spans="1:6" ht="15.75" outlineLevel="3">
      <c r="A130" s="19" t="s">
        <v>148</v>
      </c>
      <c r="B130" s="20" t="s">
        <v>40</v>
      </c>
      <c r="C130" s="20" t="s">
        <v>196</v>
      </c>
      <c r="D130" s="20" t="s">
        <v>149</v>
      </c>
      <c r="E130" s="20" t="s">
        <v>11</v>
      </c>
      <c r="F130" s="21">
        <f>F131+F133</f>
        <v>25628.89747</v>
      </c>
    </row>
    <row r="131" spans="1:6" ht="47.25" outlineLevel="3">
      <c r="A131" s="19" t="s">
        <v>226</v>
      </c>
      <c r="B131" s="20" t="s">
        <v>40</v>
      </c>
      <c r="C131" s="20" t="s">
        <v>196</v>
      </c>
      <c r="D131" s="20" t="s">
        <v>208</v>
      </c>
      <c r="E131" s="20" t="s">
        <v>11</v>
      </c>
      <c r="F131" s="21">
        <f>F132</f>
        <v>557</v>
      </c>
    </row>
    <row r="132" spans="1:6" ht="31.5" outlineLevel="3">
      <c r="A132" s="19" t="s">
        <v>17</v>
      </c>
      <c r="B132" s="20" t="s">
        <v>40</v>
      </c>
      <c r="C132" s="20" t="s">
        <v>196</v>
      </c>
      <c r="D132" s="20" t="s">
        <v>208</v>
      </c>
      <c r="E132" s="20" t="s">
        <v>21</v>
      </c>
      <c r="F132" s="21">
        <v>557</v>
      </c>
    </row>
    <row r="133" spans="1:6" ht="94.5" outlineLevel="3">
      <c r="A133" s="19" t="s">
        <v>293</v>
      </c>
      <c r="B133" s="20" t="s">
        <v>40</v>
      </c>
      <c r="C133" s="20" t="s">
        <v>196</v>
      </c>
      <c r="D133" s="20" t="s">
        <v>280</v>
      </c>
      <c r="E133" s="20" t="s">
        <v>11</v>
      </c>
      <c r="F133" s="23">
        <f>F134+F135</f>
        <v>25071.89747</v>
      </c>
    </row>
    <row r="134" spans="1:6" ht="15.75" outlineLevel="3">
      <c r="A134" s="29" t="s">
        <v>279</v>
      </c>
      <c r="B134" s="20" t="s">
        <v>40</v>
      </c>
      <c r="C134" s="20" t="s">
        <v>196</v>
      </c>
      <c r="D134" s="20" t="s">
        <v>280</v>
      </c>
      <c r="E134" s="20" t="s">
        <v>281</v>
      </c>
      <c r="F134" s="23">
        <v>24371.89747</v>
      </c>
    </row>
    <row r="135" spans="1:6" ht="31.5" outlineLevel="3">
      <c r="A135" s="19" t="s">
        <v>17</v>
      </c>
      <c r="B135" s="20" t="s">
        <v>40</v>
      </c>
      <c r="C135" s="20" t="s">
        <v>196</v>
      </c>
      <c r="D135" s="20" t="s">
        <v>280</v>
      </c>
      <c r="E135" s="20" t="s">
        <v>21</v>
      </c>
      <c r="F135" s="23">
        <f>600+700-600</f>
        <v>700</v>
      </c>
    </row>
    <row r="136" spans="1:6" ht="15.75" outlineLevel="3">
      <c r="A136" s="19" t="s">
        <v>269</v>
      </c>
      <c r="B136" s="20" t="s">
        <v>40</v>
      </c>
      <c r="C136" s="20" t="s">
        <v>270</v>
      </c>
      <c r="D136" s="20" t="s">
        <v>10</v>
      </c>
      <c r="E136" s="20" t="s">
        <v>11</v>
      </c>
      <c r="F136" s="23">
        <f>F137+F140</f>
        <v>2570.6976999999997</v>
      </c>
    </row>
    <row r="137" spans="1:6" ht="15.75" outlineLevel="3">
      <c r="A137" s="19" t="s">
        <v>132</v>
      </c>
      <c r="B137" s="20" t="s">
        <v>40</v>
      </c>
      <c r="C137" s="20" t="s">
        <v>270</v>
      </c>
      <c r="D137" s="20" t="s">
        <v>133</v>
      </c>
      <c r="E137" s="20" t="s">
        <v>11</v>
      </c>
      <c r="F137" s="23">
        <f>F138</f>
        <v>1500</v>
      </c>
    </row>
    <row r="138" spans="1:6" ht="31.5" outlineLevel="3">
      <c r="A138" s="19" t="s">
        <v>325</v>
      </c>
      <c r="B138" s="20" t="s">
        <v>40</v>
      </c>
      <c r="C138" s="20" t="s">
        <v>270</v>
      </c>
      <c r="D138" s="20" t="s">
        <v>326</v>
      </c>
      <c r="E138" s="20" t="s">
        <v>11</v>
      </c>
      <c r="F138" s="23">
        <f>F139</f>
        <v>1500</v>
      </c>
    </row>
    <row r="139" spans="1:6" ht="15.75" outlineLevel="3">
      <c r="A139" s="31" t="s">
        <v>279</v>
      </c>
      <c r="B139" s="20" t="s">
        <v>40</v>
      </c>
      <c r="C139" s="20" t="s">
        <v>270</v>
      </c>
      <c r="D139" s="20" t="s">
        <v>326</v>
      </c>
      <c r="E139" s="20" t="s">
        <v>281</v>
      </c>
      <c r="F139" s="23">
        <v>1500</v>
      </c>
    </row>
    <row r="140" spans="1:6" ht="15.75" outlineLevel="3">
      <c r="A140" s="19" t="s">
        <v>148</v>
      </c>
      <c r="B140" s="20" t="s">
        <v>40</v>
      </c>
      <c r="C140" s="20" t="s">
        <v>270</v>
      </c>
      <c r="D140" s="20" t="s">
        <v>149</v>
      </c>
      <c r="E140" s="20" t="s">
        <v>11</v>
      </c>
      <c r="F140" s="23">
        <f>F141+F143</f>
        <v>1070.6977</v>
      </c>
    </row>
    <row r="141" spans="1:6" ht="94.5" outlineLevel="3">
      <c r="A141" s="28" t="s">
        <v>272</v>
      </c>
      <c r="B141" s="20" t="s">
        <v>40</v>
      </c>
      <c r="C141" s="20" t="s">
        <v>270</v>
      </c>
      <c r="D141" s="20" t="s">
        <v>271</v>
      </c>
      <c r="E141" s="20" t="s">
        <v>11</v>
      </c>
      <c r="F141" s="23">
        <f>F142</f>
        <v>620.8977</v>
      </c>
    </row>
    <row r="142" spans="1:6" ht="31.5" outlineLevel="3">
      <c r="A142" s="19" t="s">
        <v>17</v>
      </c>
      <c r="B142" s="20" t="s">
        <v>40</v>
      </c>
      <c r="C142" s="20" t="s">
        <v>270</v>
      </c>
      <c r="D142" s="20" t="s">
        <v>271</v>
      </c>
      <c r="E142" s="20" t="s">
        <v>21</v>
      </c>
      <c r="F142" s="23">
        <f>599.98+20.9177</f>
        <v>620.8977</v>
      </c>
    </row>
    <row r="143" spans="1:6" ht="94.5" outlineLevel="3">
      <c r="A143" s="19" t="s">
        <v>293</v>
      </c>
      <c r="B143" s="20" t="s">
        <v>40</v>
      </c>
      <c r="C143" s="20" t="s">
        <v>270</v>
      </c>
      <c r="D143" s="20" t="s">
        <v>280</v>
      </c>
      <c r="E143" s="20" t="s">
        <v>11</v>
      </c>
      <c r="F143" s="23">
        <f>F144</f>
        <v>449.8</v>
      </c>
    </row>
    <row r="144" spans="1:6" ht="15.75" outlineLevel="3">
      <c r="A144" s="29" t="s">
        <v>279</v>
      </c>
      <c r="B144" s="20" t="s">
        <v>40</v>
      </c>
      <c r="C144" s="20" t="s">
        <v>270</v>
      </c>
      <c r="D144" s="20" t="s">
        <v>280</v>
      </c>
      <c r="E144" s="20" t="s">
        <v>281</v>
      </c>
      <c r="F144" s="23">
        <v>449.8</v>
      </c>
    </row>
    <row r="145" spans="1:6" ht="33" customHeight="1" outlineLevel="6">
      <c r="A145" s="19" t="s">
        <v>67</v>
      </c>
      <c r="B145" s="20" t="s">
        <v>40</v>
      </c>
      <c r="C145" s="20" t="s">
        <v>71</v>
      </c>
      <c r="D145" s="20" t="s">
        <v>10</v>
      </c>
      <c r="E145" s="20" t="s">
        <v>11</v>
      </c>
      <c r="F145" s="21">
        <f>F146+F150+F154</f>
        <v>4732.7</v>
      </c>
    </row>
    <row r="146" spans="1:6" ht="63" outlineLevel="1">
      <c r="A146" s="19" t="s">
        <v>15</v>
      </c>
      <c r="B146" s="20" t="s">
        <v>40</v>
      </c>
      <c r="C146" s="20" t="s">
        <v>71</v>
      </c>
      <c r="D146" s="20" t="s">
        <v>19</v>
      </c>
      <c r="E146" s="20" t="s">
        <v>11</v>
      </c>
      <c r="F146" s="21">
        <f>F147</f>
        <v>2032.7</v>
      </c>
    </row>
    <row r="147" spans="1:6" ht="15.75" outlineLevel="2">
      <c r="A147" s="19" t="s">
        <v>16</v>
      </c>
      <c r="B147" s="20" t="s">
        <v>40</v>
      </c>
      <c r="C147" s="20" t="s">
        <v>71</v>
      </c>
      <c r="D147" s="20" t="s">
        <v>20</v>
      </c>
      <c r="E147" s="20" t="s">
        <v>11</v>
      </c>
      <c r="F147" s="21">
        <f>F148</f>
        <v>2032.7</v>
      </c>
    </row>
    <row r="148" spans="1:6" ht="31.5" outlineLevel="3">
      <c r="A148" s="19" t="s">
        <v>17</v>
      </c>
      <c r="B148" s="20" t="s">
        <v>40</v>
      </c>
      <c r="C148" s="20" t="s">
        <v>71</v>
      </c>
      <c r="D148" s="20" t="s">
        <v>20</v>
      </c>
      <c r="E148" s="20" t="s">
        <v>21</v>
      </c>
      <c r="F148" s="21">
        <v>2032.7</v>
      </c>
    </row>
    <row r="149" spans="1:6" ht="19.5" customHeight="1" outlineLevel="3">
      <c r="A149" s="19" t="s">
        <v>132</v>
      </c>
      <c r="B149" s="20" t="s">
        <v>40</v>
      </c>
      <c r="C149" s="20" t="s">
        <v>71</v>
      </c>
      <c r="D149" s="20" t="s">
        <v>133</v>
      </c>
      <c r="E149" s="20" t="s">
        <v>11</v>
      </c>
      <c r="F149" s="21">
        <f>F150</f>
        <v>684</v>
      </c>
    </row>
    <row r="150" spans="1:6" ht="15.75" outlineLevel="4">
      <c r="A150" s="19" t="s">
        <v>23</v>
      </c>
      <c r="B150" s="20" t="s">
        <v>40</v>
      </c>
      <c r="C150" s="20" t="s">
        <v>71</v>
      </c>
      <c r="D150" s="20" t="s">
        <v>27</v>
      </c>
      <c r="E150" s="20" t="s">
        <v>11</v>
      </c>
      <c r="F150" s="21">
        <f>F151</f>
        <v>684</v>
      </c>
    </row>
    <row r="151" spans="1:6" ht="114.75" customHeight="1" outlineLevel="6">
      <c r="A151" s="19" t="s">
        <v>24</v>
      </c>
      <c r="B151" s="20" t="s">
        <v>40</v>
      </c>
      <c r="C151" s="20" t="s">
        <v>71</v>
      </c>
      <c r="D151" s="20" t="s">
        <v>28</v>
      </c>
      <c r="E151" s="20" t="s">
        <v>11</v>
      </c>
      <c r="F151" s="21">
        <f>F152</f>
        <v>684</v>
      </c>
    </row>
    <row r="152" spans="1:6" ht="63" outlineLevel="1">
      <c r="A152" s="19" t="s">
        <v>331</v>
      </c>
      <c r="B152" s="20" t="s">
        <v>40</v>
      </c>
      <c r="C152" s="20" t="s">
        <v>71</v>
      </c>
      <c r="D152" s="20" t="s">
        <v>72</v>
      </c>
      <c r="E152" s="20" t="s">
        <v>11</v>
      </c>
      <c r="F152" s="21">
        <f>F153</f>
        <v>684</v>
      </c>
    </row>
    <row r="153" spans="1:6" ht="31.5" outlineLevel="2">
      <c r="A153" s="19" t="s">
        <v>17</v>
      </c>
      <c r="B153" s="20" t="s">
        <v>40</v>
      </c>
      <c r="C153" s="20" t="s">
        <v>71</v>
      </c>
      <c r="D153" s="20" t="s">
        <v>72</v>
      </c>
      <c r="E153" s="20" t="s">
        <v>21</v>
      </c>
      <c r="F153" s="21">
        <v>684</v>
      </c>
    </row>
    <row r="154" spans="1:6" ht="15.75" outlineLevel="2">
      <c r="A154" s="19" t="s">
        <v>148</v>
      </c>
      <c r="B154" s="20" t="s">
        <v>40</v>
      </c>
      <c r="C154" s="20" t="s">
        <v>71</v>
      </c>
      <c r="D154" s="20" t="s">
        <v>149</v>
      </c>
      <c r="E154" s="20" t="s">
        <v>11</v>
      </c>
      <c r="F154" s="21">
        <f>F155</f>
        <v>2016</v>
      </c>
    </row>
    <row r="155" spans="1:6" ht="94.5" outlineLevel="2">
      <c r="A155" s="19" t="s">
        <v>293</v>
      </c>
      <c r="B155" s="20" t="s">
        <v>40</v>
      </c>
      <c r="C155" s="20" t="s">
        <v>71</v>
      </c>
      <c r="D155" s="20" t="s">
        <v>280</v>
      </c>
      <c r="E155" s="20" t="s">
        <v>11</v>
      </c>
      <c r="F155" s="23">
        <f>F156</f>
        <v>2016</v>
      </c>
    </row>
    <row r="156" spans="1:6" ht="31.5" outlineLevel="2">
      <c r="A156" s="19" t="s">
        <v>17</v>
      </c>
      <c r="B156" s="20" t="s">
        <v>40</v>
      </c>
      <c r="C156" s="20" t="s">
        <v>71</v>
      </c>
      <c r="D156" s="20" t="s">
        <v>280</v>
      </c>
      <c r="E156" s="20" t="s">
        <v>21</v>
      </c>
      <c r="F156" s="23">
        <v>2016</v>
      </c>
    </row>
    <row r="157" spans="1:6" ht="15.75" outlineLevel="3">
      <c r="A157" s="19" t="s">
        <v>68</v>
      </c>
      <c r="B157" s="20" t="s">
        <v>40</v>
      </c>
      <c r="C157" s="20" t="s">
        <v>73</v>
      </c>
      <c r="D157" s="20" t="s">
        <v>10</v>
      </c>
      <c r="E157" s="20" t="s">
        <v>11</v>
      </c>
      <c r="F157" s="21">
        <f>F158</f>
        <v>677.6</v>
      </c>
    </row>
    <row r="158" spans="1:6" ht="21" customHeight="1" outlineLevel="5">
      <c r="A158" s="19" t="s">
        <v>69</v>
      </c>
      <c r="B158" s="20" t="s">
        <v>40</v>
      </c>
      <c r="C158" s="20" t="s">
        <v>74</v>
      </c>
      <c r="D158" s="20" t="s">
        <v>10</v>
      </c>
      <c r="E158" s="20" t="s">
        <v>11</v>
      </c>
      <c r="F158" s="21">
        <f>F159</f>
        <v>677.6</v>
      </c>
    </row>
    <row r="159" spans="1:6" ht="63.75" customHeight="1" outlineLevel="6">
      <c r="A159" s="19" t="s">
        <v>15</v>
      </c>
      <c r="B159" s="20" t="s">
        <v>40</v>
      </c>
      <c r="C159" s="20" t="s">
        <v>74</v>
      </c>
      <c r="D159" s="20" t="s">
        <v>19</v>
      </c>
      <c r="E159" s="20" t="s">
        <v>11</v>
      </c>
      <c r="F159" s="21">
        <f>F160</f>
        <v>677.6</v>
      </c>
    </row>
    <row r="160" spans="1:6" ht="15.75" outlineLevel="5">
      <c r="A160" s="19" t="s">
        <v>16</v>
      </c>
      <c r="B160" s="20" t="s">
        <v>40</v>
      </c>
      <c r="C160" s="20" t="s">
        <v>74</v>
      </c>
      <c r="D160" s="20" t="s">
        <v>20</v>
      </c>
      <c r="E160" s="20" t="s">
        <v>11</v>
      </c>
      <c r="F160" s="21">
        <f>F161</f>
        <v>677.6</v>
      </c>
    </row>
    <row r="161" spans="1:6" ht="34.5" customHeight="1" outlineLevel="6">
      <c r="A161" s="19" t="s">
        <v>17</v>
      </c>
      <c r="B161" s="20" t="s">
        <v>40</v>
      </c>
      <c r="C161" s="20" t="s">
        <v>74</v>
      </c>
      <c r="D161" s="20" t="s">
        <v>20</v>
      </c>
      <c r="E161" s="20" t="s">
        <v>21</v>
      </c>
      <c r="F161" s="21">
        <v>677.6</v>
      </c>
    </row>
    <row r="162" spans="1:6" ht="15.75" outlineLevel="1">
      <c r="A162" s="19" t="s">
        <v>70</v>
      </c>
      <c r="B162" s="20" t="s">
        <v>40</v>
      </c>
      <c r="C162" s="20" t="s">
        <v>75</v>
      </c>
      <c r="D162" s="20" t="s">
        <v>10</v>
      </c>
      <c r="E162" s="20" t="s">
        <v>11</v>
      </c>
      <c r="F162" s="21">
        <f>F163</f>
        <v>205.1</v>
      </c>
    </row>
    <row r="163" spans="1:6" ht="15.75" outlineLevel="2">
      <c r="A163" s="19" t="s">
        <v>76</v>
      </c>
      <c r="B163" s="20" t="s">
        <v>40</v>
      </c>
      <c r="C163" s="20" t="s">
        <v>80</v>
      </c>
      <c r="D163" s="20" t="s">
        <v>10</v>
      </c>
      <c r="E163" s="20" t="s">
        <v>11</v>
      </c>
      <c r="F163" s="21">
        <f>F164</f>
        <v>205.1</v>
      </c>
    </row>
    <row r="164" spans="1:6" ht="19.5" customHeight="1" outlineLevel="3">
      <c r="A164" s="19" t="s">
        <v>77</v>
      </c>
      <c r="B164" s="20" t="s">
        <v>40</v>
      </c>
      <c r="C164" s="20" t="s">
        <v>80</v>
      </c>
      <c r="D164" s="20" t="s">
        <v>81</v>
      </c>
      <c r="E164" s="20" t="s">
        <v>11</v>
      </c>
      <c r="F164" s="21">
        <f>F165</f>
        <v>205.1</v>
      </c>
    </row>
    <row r="165" spans="1:6" ht="15.75" outlineLevel="4">
      <c r="A165" s="19" t="s">
        <v>78</v>
      </c>
      <c r="B165" s="20" t="s">
        <v>40</v>
      </c>
      <c r="C165" s="20" t="s">
        <v>80</v>
      </c>
      <c r="D165" s="20" t="s">
        <v>82</v>
      </c>
      <c r="E165" s="20" t="s">
        <v>11</v>
      </c>
      <c r="F165" s="21">
        <f>F166</f>
        <v>205.1</v>
      </c>
    </row>
    <row r="166" spans="1:6" ht="31.5" outlineLevel="5">
      <c r="A166" s="19" t="s">
        <v>17</v>
      </c>
      <c r="B166" s="20" t="s">
        <v>40</v>
      </c>
      <c r="C166" s="20" t="s">
        <v>80</v>
      </c>
      <c r="D166" s="20" t="s">
        <v>82</v>
      </c>
      <c r="E166" s="20" t="s">
        <v>21</v>
      </c>
      <c r="F166" s="21">
        <f>100+105.1</f>
        <v>205.1</v>
      </c>
    </row>
    <row r="167" spans="1:6" ht="18" customHeight="1" outlineLevel="3">
      <c r="A167" s="19" t="s">
        <v>94</v>
      </c>
      <c r="B167" s="20" t="s">
        <v>40</v>
      </c>
      <c r="C167" s="20" t="s">
        <v>99</v>
      </c>
      <c r="D167" s="20" t="s">
        <v>10</v>
      </c>
      <c r="E167" s="20" t="s">
        <v>11</v>
      </c>
      <c r="F167" s="21">
        <f>F168+F173+F177</f>
        <v>1080.8</v>
      </c>
    </row>
    <row r="168" spans="1:6" ht="15" customHeight="1" outlineLevel="3">
      <c r="A168" s="19" t="s">
        <v>95</v>
      </c>
      <c r="B168" s="20" t="s">
        <v>40</v>
      </c>
      <c r="C168" s="20" t="s">
        <v>100</v>
      </c>
      <c r="D168" s="20" t="s">
        <v>10</v>
      </c>
      <c r="E168" s="20" t="s">
        <v>11</v>
      </c>
      <c r="F168" s="21">
        <f>F170</f>
        <v>420</v>
      </c>
    </row>
    <row r="169" spans="1:6" ht="17.25" customHeight="1" outlineLevel="3">
      <c r="A169" s="19" t="s">
        <v>229</v>
      </c>
      <c r="B169" s="20" t="s">
        <v>40</v>
      </c>
      <c r="C169" s="20" t="s">
        <v>100</v>
      </c>
      <c r="D169" s="20" t="s">
        <v>230</v>
      </c>
      <c r="E169" s="20" t="s">
        <v>11</v>
      </c>
      <c r="F169" s="21">
        <f>F170</f>
        <v>420</v>
      </c>
    </row>
    <row r="170" spans="1:6" ht="31.5" customHeight="1" outlineLevel="3">
      <c r="A170" s="19" t="s">
        <v>96</v>
      </c>
      <c r="B170" s="20" t="s">
        <v>40</v>
      </c>
      <c r="C170" s="20" t="s">
        <v>100</v>
      </c>
      <c r="D170" s="20" t="s">
        <v>101</v>
      </c>
      <c r="E170" s="20" t="s">
        <v>11</v>
      </c>
      <c r="F170" s="21">
        <f>F171</f>
        <v>420</v>
      </c>
    </row>
    <row r="171" spans="1:6" ht="48.75" customHeight="1" outlineLevel="3">
      <c r="A171" s="19" t="s">
        <v>97</v>
      </c>
      <c r="B171" s="20" t="s">
        <v>40</v>
      </c>
      <c r="C171" s="20" t="s">
        <v>100</v>
      </c>
      <c r="D171" s="20" t="s">
        <v>102</v>
      </c>
      <c r="E171" s="20" t="s">
        <v>11</v>
      </c>
      <c r="F171" s="21">
        <f>F172</f>
        <v>420</v>
      </c>
    </row>
    <row r="172" spans="1:6" ht="15" customHeight="1" outlineLevel="3">
      <c r="A172" s="19" t="s">
        <v>98</v>
      </c>
      <c r="B172" s="20" t="s">
        <v>40</v>
      </c>
      <c r="C172" s="20" t="s">
        <v>100</v>
      </c>
      <c r="D172" s="20" t="s">
        <v>102</v>
      </c>
      <c r="E172" s="20" t="s">
        <v>103</v>
      </c>
      <c r="F172" s="21">
        <v>420</v>
      </c>
    </row>
    <row r="173" spans="1:6" ht="19.5" customHeight="1" outlineLevel="3">
      <c r="A173" s="22" t="s">
        <v>199</v>
      </c>
      <c r="B173" s="20" t="s">
        <v>40</v>
      </c>
      <c r="C173" s="20" t="s">
        <v>198</v>
      </c>
      <c r="D173" s="20" t="s">
        <v>10</v>
      </c>
      <c r="E173" s="20" t="s">
        <v>11</v>
      </c>
      <c r="F173" s="21">
        <f>F174</f>
        <v>534.8</v>
      </c>
    </row>
    <row r="174" spans="1:6" ht="19.5" customHeight="1" outlineLevel="3">
      <c r="A174" s="22" t="s">
        <v>148</v>
      </c>
      <c r="B174" s="20" t="s">
        <v>40</v>
      </c>
      <c r="C174" s="20" t="s">
        <v>198</v>
      </c>
      <c r="D174" s="20" t="s">
        <v>149</v>
      </c>
      <c r="E174" s="20" t="s">
        <v>11</v>
      </c>
      <c r="F174" s="21">
        <f>F175</f>
        <v>534.8</v>
      </c>
    </row>
    <row r="175" spans="1:6" ht="48" customHeight="1" outlineLevel="3">
      <c r="A175" s="19" t="s">
        <v>266</v>
      </c>
      <c r="B175" s="20" t="s">
        <v>40</v>
      </c>
      <c r="C175" s="20" t="s">
        <v>198</v>
      </c>
      <c r="D175" s="20" t="s">
        <v>200</v>
      </c>
      <c r="E175" s="20" t="s">
        <v>11</v>
      </c>
      <c r="F175" s="21">
        <f>F176</f>
        <v>534.8</v>
      </c>
    </row>
    <row r="176" spans="1:6" ht="33.75" customHeight="1" outlineLevel="3">
      <c r="A176" s="19" t="s">
        <v>17</v>
      </c>
      <c r="B176" s="20" t="s">
        <v>40</v>
      </c>
      <c r="C176" s="20" t="s">
        <v>198</v>
      </c>
      <c r="D176" s="20" t="s">
        <v>200</v>
      </c>
      <c r="E176" s="20" t="s">
        <v>21</v>
      </c>
      <c r="F176" s="21">
        <v>534.8</v>
      </c>
    </row>
    <row r="177" spans="1:6" ht="17.25" customHeight="1" outlineLevel="3">
      <c r="A177" s="19" t="s">
        <v>253</v>
      </c>
      <c r="B177" s="20" t="s">
        <v>40</v>
      </c>
      <c r="C177" s="20" t="s">
        <v>254</v>
      </c>
      <c r="D177" s="20" t="s">
        <v>10</v>
      </c>
      <c r="E177" s="20" t="s">
        <v>11</v>
      </c>
      <c r="F177" s="21">
        <f>F178</f>
        <v>126</v>
      </c>
    </row>
    <row r="178" spans="1:6" ht="33.75" customHeight="1" outlineLevel="3">
      <c r="A178" s="19" t="s">
        <v>255</v>
      </c>
      <c r="B178" s="20" t="s">
        <v>40</v>
      </c>
      <c r="C178" s="20" t="s">
        <v>254</v>
      </c>
      <c r="D178" s="20" t="s">
        <v>256</v>
      </c>
      <c r="E178" s="20" t="s">
        <v>11</v>
      </c>
      <c r="F178" s="21">
        <f>F179</f>
        <v>126</v>
      </c>
    </row>
    <row r="179" spans="1:6" ht="33.75" customHeight="1" outlineLevel="3">
      <c r="A179" s="19" t="s">
        <v>257</v>
      </c>
      <c r="B179" s="20" t="s">
        <v>40</v>
      </c>
      <c r="C179" s="20" t="s">
        <v>254</v>
      </c>
      <c r="D179" s="20" t="s">
        <v>259</v>
      </c>
      <c r="E179" s="20" t="s">
        <v>11</v>
      </c>
      <c r="F179" s="21">
        <f>F180</f>
        <v>126</v>
      </c>
    </row>
    <row r="180" spans="1:6" ht="33.75" customHeight="1" outlineLevel="3">
      <c r="A180" s="19" t="s">
        <v>258</v>
      </c>
      <c r="B180" s="20" t="s">
        <v>40</v>
      </c>
      <c r="C180" s="20" t="s">
        <v>254</v>
      </c>
      <c r="D180" s="20" t="s">
        <v>259</v>
      </c>
      <c r="E180" s="20" t="s">
        <v>260</v>
      </c>
      <c r="F180" s="21">
        <v>126</v>
      </c>
    </row>
    <row r="181" spans="1:6" ht="15.75" outlineLevel="4">
      <c r="A181" s="19" t="s">
        <v>167</v>
      </c>
      <c r="B181" s="20" t="s">
        <v>40</v>
      </c>
      <c r="C181" s="20" t="s">
        <v>33</v>
      </c>
      <c r="D181" s="20" t="s">
        <v>10</v>
      </c>
      <c r="E181" s="20" t="s">
        <v>11</v>
      </c>
      <c r="F181" s="21">
        <f>F182+F186</f>
        <v>977.6</v>
      </c>
    </row>
    <row r="182" spans="1:6" ht="15.75" outlineLevel="6">
      <c r="A182" s="19" t="s">
        <v>170</v>
      </c>
      <c r="B182" s="20" t="s">
        <v>40</v>
      </c>
      <c r="C182" s="20" t="s">
        <v>171</v>
      </c>
      <c r="D182" s="20" t="s">
        <v>10</v>
      </c>
      <c r="E182" s="20" t="s">
        <v>11</v>
      </c>
      <c r="F182" s="21">
        <f>F183</f>
        <v>300</v>
      </c>
    </row>
    <row r="183" spans="1:6" ht="31.5" outlineLevel="2">
      <c r="A183" s="19" t="s">
        <v>91</v>
      </c>
      <c r="B183" s="20" t="s">
        <v>40</v>
      </c>
      <c r="C183" s="20" t="s">
        <v>171</v>
      </c>
      <c r="D183" s="20" t="s">
        <v>92</v>
      </c>
      <c r="E183" s="20" t="s">
        <v>11</v>
      </c>
      <c r="F183" s="21">
        <f>F184</f>
        <v>300</v>
      </c>
    </row>
    <row r="184" spans="1:6" ht="20.25" customHeight="1" outlineLevel="3">
      <c r="A184" s="19" t="s">
        <v>232</v>
      </c>
      <c r="B184" s="20" t="s">
        <v>40</v>
      </c>
      <c r="C184" s="20" t="s">
        <v>171</v>
      </c>
      <c r="D184" s="20" t="s">
        <v>93</v>
      </c>
      <c r="E184" s="20" t="s">
        <v>11</v>
      </c>
      <c r="F184" s="21">
        <f>F185</f>
        <v>300</v>
      </c>
    </row>
    <row r="185" spans="1:6" ht="31.5" outlineLevel="4">
      <c r="A185" s="19" t="s">
        <v>17</v>
      </c>
      <c r="B185" s="20" t="s">
        <v>40</v>
      </c>
      <c r="C185" s="20" t="s">
        <v>171</v>
      </c>
      <c r="D185" s="20" t="s">
        <v>93</v>
      </c>
      <c r="E185" s="20" t="s">
        <v>21</v>
      </c>
      <c r="F185" s="21">
        <v>300</v>
      </c>
    </row>
    <row r="186" spans="1:6" ht="31.5" outlineLevel="5">
      <c r="A186" s="19" t="s">
        <v>168</v>
      </c>
      <c r="B186" s="20" t="s">
        <v>40</v>
      </c>
      <c r="C186" s="20" t="s">
        <v>169</v>
      </c>
      <c r="D186" s="20" t="s">
        <v>10</v>
      </c>
      <c r="E186" s="20" t="s">
        <v>11</v>
      </c>
      <c r="F186" s="21">
        <f>F187</f>
        <v>677.6</v>
      </c>
    </row>
    <row r="187" spans="1:6" ht="66" customHeight="1" outlineLevel="6">
      <c r="A187" s="19" t="s">
        <v>15</v>
      </c>
      <c r="B187" s="20" t="s">
        <v>40</v>
      </c>
      <c r="C187" s="20" t="s">
        <v>169</v>
      </c>
      <c r="D187" s="20" t="s">
        <v>19</v>
      </c>
      <c r="E187" s="20" t="s">
        <v>11</v>
      </c>
      <c r="F187" s="21">
        <f>F188</f>
        <v>677.6</v>
      </c>
    </row>
    <row r="188" spans="1:6" ht="20.25" customHeight="1" outlineLevel="1">
      <c r="A188" s="19" t="s">
        <v>16</v>
      </c>
      <c r="B188" s="20" t="s">
        <v>40</v>
      </c>
      <c r="C188" s="20" t="s">
        <v>169</v>
      </c>
      <c r="D188" s="20" t="s">
        <v>20</v>
      </c>
      <c r="E188" s="20" t="s">
        <v>11</v>
      </c>
      <c r="F188" s="21">
        <f>F189</f>
        <v>677.6</v>
      </c>
    </row>
    <row r="189" spans="1:6" ht="32.25" customHeight="1" outlineLevel="2">
      <c r="A189" s="19" t="s">
        <v>17</v>
      </c>
      <c r="B189" s="20" t="s">
        <v>40</v>
      </c>
      <c r="C189" s="20" t="s">
        <v>169</v>
      </c>
      <c r="D189" s="20" t="s">
        <v>20</v>
      </c>
      <c r="E189" s="20" t="s">
        <v>21</v>
      </c>
      <c r="F189" s="21">
        <v>677.6</v>
      </c>
    </row>
    <row r="190" spans="1:6" ht="15.75" outlineLevel="2">
      <c r="A190" s="19" t="s">
        <v>175</v>
      </c>
      <c r="B190" s="20" t="s">
        <v>40</v>
      </c>
      <c r="C190" s="20" t="s">
        <v>176</v>
      </c>
      <c r="D190" s="20" t="s">
        <v>10</v>
      </c>
      <c r="E190" s="20" t="s">
        <v>11</v>
      </c>
      <c r="F190" s="21">
        <f>F191</f>
        <v>1591.5</v>
      </c>
    </row>
    <row r="191" spans="1:6" ht="15.75" outlineLevel="4">
      <c r="A191" s="19" t="s">
        <v>85</v>
      </c>
      <c r="B191" s="20" t="s">
        <v>40</v>
      </c>
      <c r="C191" s="20" t="s">
        <v>165</v>
      </c>
      <c r="D191" s="20" t="s">
        <v>10</v>
      </c>
      <c r="E191" s="20" t="s">
        <v>11</v>
      </c>
      <c r="F191" s="21">
        <f>F192</f>
        <v>1591.5</v>
      </c>
    </row>
    <row r="192" spans="1:6" ht="33" customHeight="1" outlineLevel="4">
      <c r="A192" s="19" t="s">
        <v>86</v>
      </c>
      <c r="B192" s="20" t="s">
        <v>40</v>
      </c>
      <c r="C192" s="20" t="s">
        <v>165</v>
      </c>
      <c r="D192" s="20" t="s">
        <v>89</v>
      </c>
      <c r="E192" s="20" t="s">
        <v>11</v>
      </c>
      <c r="F192" s="21">
        <f>F193</f>
        <v>1591.5</v>
      </c>
    </row>
    <row r="193" spans="1:6" ht="33.75" customHeight="1" outlineLevel="4">
      <c r="A193" s="19" t="s">
        <v>87</v>
      </c>
      <c r="B193" s="20" t="s">
        <v>40</v>
      </c>
      <c r="C193" s="20" t="s">
        <v>165</v>
      </c>
      <c r="D193" s="20" t="s">
        <v>90</v>
      </c>
      <c r="E193" s="20" t="s">
        <v>11</v>
      </c>
      <c r="F193" s="21">
        <f>F194+F195</f>
        <v>1591.5</v>
      </c>
    </row>
    <row r="194" spans="1:6" ht="15.75" outlineLevel="4">
      <c r="A194" s="19" t="s">
        <v>25</v>
      </c>
      <c r="B194" s="20" t="s">
        <v>40</v>
      </c>
      <c r="C194" s="20" t="s">
        <v>165</v>
      </c>
      <c r="D194" s="20" t="s">
        <v>90</v>
      </c>
      <c r="E194" s="20" t="s">
        <v>29</v>
      </c>
      <c r="F194" s="21">
        <v>86.962</v>
      </c>
    </row>
    <row r="195" spans="1:6" ht="47.25" outlineLevel="4">
      <c r="A195" s="19" t="s">
        <v>277</v>
      </c>
      <c r="B195" s="20" t="s">
        <v>40</v>
      </c>
      <c r="C195" s="20" t="s">
        <v>165</v>
      </c>
      <c r="D195" s="20" t="s">
        <v>90</v>
      </c>
      <c r="E195" s="20" t="s">
        <v>276</v>
      </c>
      <c r="F195" s="21">
        <f>1206.538+298</f>
        <v>1504.538</v>
      </c>
    </row>
    <row r="196" spans="1:28" s="10" customFormat="1" ht="47.25" outlineLevel="6">
      <c r="A196" s="16" t="s">
        <v>215</v>
      </c>
      <c r="B196" s="17" t="s">
        <v>104</v>
      </c>
      <c r="C196" s="17" t="s">
        <v>9</v>
      </c>
      <c r="D196" s="17" t="s">
        <v>10</v>
      </c>
      <c r="E196" s="17" t="s">
        <v>11</v>
      </c>
      <c r="F196" s="18">
        <f>F197+F263+F267</f>
        <v>384430.5590199999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6" ht="15.75" outlineLevel="2">
      <c r="A197" s="19" t="s">
        <v>70</v>
      </c>
      <c r="B197" s="20" t="s">
        <v>104</v>
      </c>
      <c r="C197" s="20" t="s">
        <v>75</v>
      </c>
      <c r="D197" s="20" t="s">
        <v>10</v>
      </c>
      <c r="E197" s="20" t="s">
        <v>11</v>
      </c>
      <c r="F197" s="21">
        <f>F198+F213+F244+F255</f>
        <v>380503.5590199999</v>
      </c>
    </row>
    <row r="198" spans="1:6" ht="17.25" customHeight="1" outlineLevel="3">
      <c r="A198" s="19" t="s">
        <v>105</v>
      </c>
      <c r="B198" s="20" t="s">
        <v>104</v>
      </c>
      <c r="C198" s="20" t="s">
        <v>111</v>
      </c>
      <c r="D198" s="20" t="s">
        <v>10</v>
      </c>
      <c r="E198" s="20" t="s">
        <v>11</v>
      </c>
      <c r="F198" s="21">
        <f>F199+F205</f>
        <v>110895.22402</v>
      </c>
    </row>
    <row r="199" spans="1:6" ht="15.75" outlineLevel="4">
      <c r="A199" s="19" t="s">
        <v>106</v>
      </c>
      <c r="B199" s="20" t="s">
        <v>104</v>
      </c>
      <c r="C199" s="20" t="s">
        <v>111</v>
      </c>
      <c r="D199" s="20" t="s">
        <v>112</v>
      </c>
      <c r="E199" s="20" t="s">
        <v>11</v>
      </c>
      <c r="F199" s="21">
        <f>F200</f>
        <v>60746.472</v>
      </c>
    </row>
    <row r="200" spans="1:6" ht="33" customHeight="1" outlineLevel="5">
      <c r="A200" s="19" t="s">
        <v>107</v>
      </c>
      <c r="B200" s="20" t="s">
        <v>104</v>
      </c>
      <c r="C200" s="20" t="s">
        <v>111</v>
      </c>
      <c r="D200" s="20" t="s">
        <v>113</v>
      </c>
      <c r="E200" s="20" t="s">
        <v>11</v>
      </c>
      <c r="F200" s="21">
        <f>F201+F204</f>
        <v>60746.472</v>
      </c>
    </row>
    <row r="201" spans="1:6" ht="49.5" customHeight="1" outlineLevel="6">
      <c r="A201" s="19" t="s">
        <v>261</v>
      </c>
      <c r="B201" s="20" t="s">
        <v>104</v>
      </c>
      <c r="C201" s="20" t="s">
        <v>111</v>
      </c>
      <c r="D201" s="20" t="s">
        <v>113</v>
      </c>
      <c r="E201" s="20" t="s">
        <v>238</v>
      </c>
      <c r="F201" s="21">
        <f>52500.3+2492.372+5453.1</f>
        <v>60445.772000000004</v>
      </c>
    </row>
    <row r="202" spans="1:6" ht="17.25" customHeight="1" outlineLevel="6">
      <c r="A202" s="19" t="s">
        <v>151</v>
      </c>
      <c r="B202" s="20"/>
      <c r="C202" s="20"/>
      <c r="D202" s="20"/>
      <c r="E202" s="20"/>
      <c r="F202" s="21"/>
    </row>
    <row r="203" spans="1:6" ht="146.25" customHeight="1" outlineLevel="6">
      <c r="A203" s="19" t="s">
        <v>284</v>
      </c>
      <c r="B203" s="20" t="s">
        <v>104</v>
      </c>
      <c r="C203" s="20" t="s">
        <v>111</v>
      </c>
      <c r="D203" s="20" t="s">
        <v>113</v>
      </c>
      <c r="E203" s="20" t="s">
        <v>238</v>
      </c>
      <c r="F203" s="21">
        <v>2689.1</v>
      </c>
    </row>
    <row r="204" spans="1:6" ht="22.5" customHeight="1" outlineLevel="6">
      <c r="A204" s="19" t="s">
        <v>239</v>
      </c>
      <c r="B204" s="20" t="s">
        <v>104</v>
      </c>
      <c r="C204" s="20" t="s">
        <v>111</v>
      </c>
      <c r="D204" s="20" t="s">
        <v>113</v>
      </c>
      <c r="E204" s="20" t="s">
        <v>240</v>
      </c>
      <c r="F204" s="21">
        <v>300.7</v>
      </c>
    </row>
    <row r="205" spans="1:6" ht="15.75" customHeight="1" outlineLevel="6">
      <c r="A205" s="19" t="s">
        <v>148</v>
      </c>
      <c r="B205" s="20" t="s">
        <v>104</v>
      </c>
      <c r="C205" s="20" t="s">
        <v>111</v>
      </c>
      <c r="D205" s="20" t="s">
        <v>149</v>
      </c>
      <c r="E205" s="20" t="s">
        <v>11</v>
      </c>
      <c r="F205" s="21">
        <f>F206+F208+F211</f>
        <v>50148.75202</v>
      </c>
    </row>
    <row r="206" spans="1:6" ht="64.5" customHeight="1" outlineLevel="6">
      <c r="A206" s="19" t="s">
        <v>223</v>
      </c>
      <c r="B206" s="20" t="s">
        <v>104</v>
      </c>
      <c r="C206" s="20" t="s">
        <v>111</v>
      </c>
      <c r="D206" s="20" t="s">
        <v>150</v>
      </c>
      <c r="E206" s="20" t="s">
        <v>11</v>
      </c>
      <c r="F206" s="21">
        <f>F207</f>
        <v>455</v>
      </c>
    </row>
    <row r="207" spans="1:6" ht="18.75" customHeight="1" outlineLevel="6">
      <c r="A207" s="19" t="s">
        <v>239</v>
      </c>
      <c r="B207" s="20" t="s">
        <v>104</v>
      </c>
      <c r="C207" s="20" t="s">
        <v>111</v>
      </c>
      <c r="D207" s="20" t="s">
        <v>150</v>
      </c>
      <c r="E207" s="20" t="s">
        <v>240</v>
      </c>
      <c r="F207" s="21">
        <v>455</v>
      </c>
    </row>
    <row r="208" spans="1:6" ht="49.5" customHeight="1" outlineLevel="6">
      <c r="A208" s="19" t="s">
        <v>243</v>
      </c>
      <c r="B208" s="20" t="s">
        <v>104</v>
      </c>
      <c r="C208" s="20" t="s">
        <v>111</v>
      </c>
      <c r="D208" s="20" t="s">
        <v>244</v>
      </c>
      <c r="E208" s="20" t="s">
        <v>11</v>
      </c>
      <c r="F208" s="21">
        <f>F209+F210</f>
        <v>49335.45202</v>
      </c>
    </row>
    <row r="209" spans="1:6" ht="21" customHeight="1" outlineLevel="6">
      <c r="A209" s="19" t="s">
        <v>227</v>
      </c>
      <c r="B209" s="20" t="s">
        <v>104</v>
      </c>
      <c r="C209" s="20" t="s">
        <v>111</v>
      </c>
      <c r="D209" s="20" t="s">
        <v>244</v>
      </c>
      <c r="E209" s="20" t="s">
        <v>114</v>
      </c>
      <c r="F209" s="21">
        <f>33700+580+3500</f>
        <v>37780</v>
      </c>
    </row>
    <row r="210" spans="1:6" ht="18.75" customHeight="1" outlineLevel="6">
      <c r="A210" s="19" t="s">
        <v>239</v>
      </c>
      <c r="B210" s="20" t="s">
        <v>104</v>
      </c>
      <c r="C210" s="20" t="s">
        <v>111</v>
      </c>
      <c r="D210" s="20" t="s">
        <v>244</v>
      </c>
      <c r="E210" s="20" t="s">
        <v>240</v>
      </c>
      <c r="F210" s="21">
        <f>17303.357-580+795.5154-7271.36138+1307.941</f>
        <v>11555.45202</v>
      </c>
    </row>
    <row r="211" spans="1:6" ht="66" customHeight="1" outlineLevel="6">
      <c r="A211" s="19" t="s">
        <v>221</v>
      </c>
      <c r="B211" s="20" t="s">
        <v>104</v>
      </c>
      <c r="C211" s="20" t="s">
        <v>111</v>
      </c>
      <c r="D211" s="20" t="s">
        <v>222</v>
      </c>
      <c r="E211" s="20" t="s">
        <v>11</v>
      </c>
      <c r="F211" s="21">
        <f>F212</f>
        <v>358.3</v>
      </c>
    </row>
    <row r="212" spans="1:6" ht="18.75" customHeight="1" outlineLevel="6">
      <c r="A212" s="19" t="s">
        <v>239</v>
      </c>
      <c r="B212" s="20" t="s">
        <v>104</v>
      </c>
      <c r="C212" s="20" t="s">
        <v>111</v>
      </c>
      <c r="D212" s="20" t="s">
        <v>222</v>
      </c>
      <c r="E212" s="20" t="s">
        <v>240</v>
      </c>
      <c r="F212" s="21">
        <v>358.3</v>
      </c>
    </row>
    <row r="213" spans="1:6" ht="15.75" outlineLevel="2">
      <c r="A213" s="19" t="s">
        <v>108</v>
      </c>
      <c r="B213" s="20" t="s">
        <v>104</v>
      </c>
      <c r="C213" s="20" t="s">
        <v>115</v>
      </c>
      <c r="D213" s="20" t="s">
        <v>10</v>
      </c>
      <c r="E213" s="20" t="s">
        <v>11</v>
      </c>
      <c r="F213" s="21">
        <f>F214+F217+F220+F223+F235</f>
        <v>249733.865</v>
      </c>
    </row>
    <row r="214" spans="1:6" ht="31.5" outlineLevel="3">
      <c r="A214" s="19" t="s">
        <v>109</v>
      </c>
      <c r="B214" s="20" t="s">
        <v>104</v>
      </c>
      <c r="C214" s="20" t="s">
        <v>115</v>
      </c>
      <c r="D214" s="20" t="s">
        <v>116</v>
      </c>
      <c r="E214" s="20" t="s">
        <v>11</v>
      </c>
      <c r="F214" s="21">
        <f>F215</f>
        <v>45196.75</v>
      </c>
    </row>
    <row r="215" spans="1:6" ht="31.5" outlineLevel="4">
      <c r="A215" s="19" t="s">
        <v>107</v>
      </c>
      <c r="B215" s="20" t="s">
        <v>104</v>
      </c>
      <c r="C215" s="20" t="s">
        <v>115</v>
      </c>
      <c r="D215" s="20" t="s">
        <v>117</v>
      </c>
      <c r="E215" s="20" t="s">
        <v>11</v>
      </c>
      <c r="F215" s="21">
        <f>F216</f>
        <v>45196.75</v>
      </c>
    </row>
    <row r="216" spans="1:6" ht="18" customHeight="1" outlineLevel="6">
      <c r="A216" s="19" t="s">
        <v>227</v>
      </c>
      <c r="B216" s="20" t="s">
        <v>104</v>
      </c>
      <c r="C216" s="20" t="s">
        <v>115</v>
      </c>
      <c r="D216" s="20" t="s">
        <v>117</v>
      </c>
      <c r="E216" s="20" t="s">
        <v>114</v>
      </c>
      <c r="F216" s="21">
        <f>37294+2500+100+4955.15-207.5+726-170.9</f>
        <v>45196.75</v>
      </c>
    </row>
    <row r="217" spans="1:6" ht="15.75" outlineLevel="4">
      <c r="A217" s="19" t="s">
        <v>110</v>
      </c>
      <c r="B217" s="20" t="s">
        <v>104</v>
      </c>
      <c r="C217" s="20" t="s">
        <v>115</v>
      </c>
      <c r="D217" s="20" t="s">
        <v>118</v>
      </c>
      <c r="E217" s="20" t="s">
        <v>11</v>
      </c>
      <c r="F217" s="21">
        <f>F218</f>
        <v>5782.001000000001</v>
      </c>
    </row>
    <row r="218" spans="1:6" ht="31.5" outlineLevel="5">
      <c r="A218" s="19" t="s">
        <v>107</v>
      </c>
      <c r="B218" s="20" t="s">
        <v>104</v>
      </c>
      <c r="C218" s="20" t="s">
        <v>115</v>
      </c>
      <c r="D218" s="20" t="s">
        <v>119</v>
      </c>
      <c r="E218" s="20" t="s">
        <v>11</v>
      </c>
      <c r="F218" s="21">
        <f>F219</f>
        <v>5782.001000000001</v>
      </c>
    </row>
    <row r="219" spans="1:6" ht="20.25" customHeight="1" outlineLevel="6">
      <c r="A219" s="19" t="s">
        <v>227</v>
      </c>
      <c r="B219" s="20" t="s">
        <v>104</v>
      </c>
      <c r="C219" s="20" t="s">
        <v>115</v>
      </c>
      <c r="D219" s="20" t="s">
        <v>119</v>
      </c>
      <c r="E219" s="20" t="s">
        <v>114</v>
      </c>
      <c r="F219" s="21">
        <f>4079.8+1953.62+460.047+661.064-1372.53</f>
        <v>5782.001000000001</v>
      </c>
    </row>
    <row r="220" spans="1:6" ht="20.25" customHeight="1" outlineLevel="6">
      <c r="A220" s="28" t="s">
        <v>312</v>
      </c>
      <c r="B220" s="20" t="s">
        <v>104</v>
      </c>
      <c r="C220" s="32" t="s">
        <v>115</v>
      </c>
      <c r="D220" s="32" t="s">
        <v>315</v>
      </c>
      <c r="E220" s="32" t="s">
        <v>11</v>
      </c>
      <c r="F220" s="21">
        <f>F221</f>
        <v>2197</v>
      </c>
    </row>
    <row r="221" spans="1:6" ht="20.25" customHeight="1" outlineLevel="6">
      <c r="A221" s="28" t="s">
        <v>313</v>
      </c>
      <c r="B221" s="20" t="s">
        <v>104</v>
      </c>
      <c r="C221" s="32" t="s">
        <v>115</v>
      </c>
      <c r="D221" s="32" t="s">
        <v>316</v>
      </c>
      <c r="E221" s="32" t="s">
        <v>11</v>
      </c>
      <c r="F221" s="21">
        <f>F222</f>
        <v>2197</v>
      </c>
    </row>
    <row r="222" spans="1:6" ht="20.25" customHeight="1" outlineLevel="6">
      <c r="A222" s="28" t="s">
        <v>314</v>
      </c>
      <c r="B222" s="20" t="s">
        <v>104</v>
      </c>
      <c r="C222" s="30" t="s">
        <v>115</v>
      </c>
      <c r="D222" s="30" t="s">
        <v>316</v>
      </c>
      <c r="E222" s="30" t="s">
        <v>114</v>
      </c>
      <c r="F222" s="21">
        <v>2197</v>
      </c>
    </row>
    <row r="223" spans="1:6" ht="21.75" customHeight="1" outlineLevel="6">
      <c r="A223" s="19" t="s">
        <v>132</v>
      </c>
      <c r="B223" s="20" t="s">
        <v>104</v>
      </c>
      <c r="C223" s="20" t="s">
        <v>115</v>
      </c>
      <c r="D223" s="20" t="s">
        <v>133</v>
      </c>
      <c r="E223" s="20" t="s">
        <v>11</v>
      </c>
      <c r="F223" s="21">
        <f>F224+F229</f>
        <v>164962.9</v>
      </c>
    </row>
    <row r="224" spans="1:6" ht="34.5" customHeight="1" outlineLevel="6">
      <c r="A224" s="33" t="s">
        <v>202</v>
      </c>
      <c r="B224" s="20" t="s">
        <v>104</v>
      </c>
      <c r="C224" s="20" t="s">
        <v>115</v>
      </c>
      <c r="D224" s="20" t="s">
        <v>173</v>
      </c>
      <c r="E224" s="20" t="s">
        <v>11</v>
      </c>
      <c r="F224" s="21">
        <f>F225+F227</f>
        <v>4528.900000000001</v>
      </c>
    </row>
    <row r="225" spans="1:6" ht="34.5" customHeight="1" outlineLevel="6">
      <c r="A225" s="19" t="s">
        <v>274</v>
      </c>
      <c r="B225" s="20" t="s">
        <v>104</v>
      </c>
      <c r="C225" s="20" t="s">
        <v>115</v>
      </c>
      <c r="D225" s="20" t="s">
        <v>275</v>
      </c>
      <c r="E225" s="20" t="s">
        <v>11</v>
      </c>
      <c r="F225" s="21">
        <f>F226</f>
        <v>4224.1</v>
      </c>
    </row>
    <row r="226" spans="1:6" ht="18.75" customHeight="1" outlineLevel="6">
      <c r="A226" s="19" t="s">
        <v>227</v>
      </c>
      <c r="B226" s="20" t="s">
        <v>104</v>
      </c>
      <c r="C226" s="20" t="s">
        <v>115</v>
      </c>
      <c r="D226" s="20" t="s">
        <v>275</v>
      </c>
      <c r="E226" s="20" t="s">
        <v>114</v>
      </c>
      <c r="F226" s="21">
        <v>4224.1</v>
      </c>
    </row>
    <row r="227" spans="1:6" ht="34.5" customHeight="1" outlineLevel="6">
      <c r="A227" s="19" t="s">
        <v>228</v>
      </c>
      <c r="B227" s="20" t="s">
        <v>104</v>
      </c>
      <c r="C227" s="20" t="s">
        <v>115</v>
      </c>
      <c r="D227" s="20" t="s">
        <v>209</v>
      </c>
      <c r="E227" s="20" t="s">
        <v>11</v>
      </c>
      <c r="F227" s="23">
        <f>F228</f>
        <v>304.8</v>
      </c>
    </row>
    <row r="228" spans="1:6" ht="17.25" customHeight="1" outlineLevel="6">
      <c r="A228" s="19" t="s">
        <v>227</v>
      </c>
      <c r="B228" s="20" t="s">
        <v>104</v>
      </c>
      <c r="C228" s="20" t="s">
        <v>115</v>
      </c>
      <c r="D228" s="20" t="s">
        <v>209</v>
      </c>
      <c r="E228" s="20" t="s">
        <v>114</v>
      </c>
      <c r="F228" s="23">
        <v>304.8</v>
      </c>
    </row>
    <row r="229" spans="1:6" ht="18.75" customHeight="1" outlineLevel="4">
      <c r="A229" s="19" t="s">
        <v>23</v>
      </c>
      <c r="B229" s="20" t="s">
        <v>104</v>
      </c>
      <c r="C229" s="20" t="s">
        <v>115</v>
      </c>
      <c r="D229" s="20" t="s">
        <v>27</v>
      </c>
      <c r="E229" s="20" t="s">
        <v>11</v>
      </c>
      <c r="F229" s="21">
        <f>F230</f>
        <v>160434</v>
      </c>
    </row>
    <row r="230" spans="1:6" ht="114.75" customHeight="1" outlineLevel="6">
      <c r="A230" s="19" t="s">
        <v>24</v>
      </c>
      <c r="B230" s="20" t="s">
        <v>104</v>
      </c>
      <c r="C230" s="20" t="s">
        <v>115</v>
      </c>
      <c r="D230" s="20" t="s">
        <v>28</v>
      </c>
      <c r="E230" s="20" t="s">
        <v>11</v>
      </c>
      <c r="F230" s="21">
        <f>F231+F233</f>
        <v>160434</v>
      </c>
    </row>
    <row r="231" spans="1:6" ht="35.25" customHeight="1" outlineLevel="6">
      <c r="A231" s="19" t="s">
        <v>185</v>
      </c>
      <c r="B231" s="20" t="s">
        <v>104</v>
      </c>
      <c r="C231" s="20" t="s">
        <v>115</v>
      </c>
      <c r="D231" s="20" t="s">
        <v>184</v>
      </c>
      <c r="E231" s="20" t="s">
        <v>11</v>
      </c>
      <c r="F231" s="21">
        <f>F232</f>
        <v>4455</v>
      </c>
    </row>
    <row r="232" spans="1:6" ht="21" customHeight="1" outlineLevel="6">
      <c r="A232" s="19" t="s">
        <v>227</v>
      </c>
      <c r="B232" s="20" t="s">
        <v>104</v>
      </c>
      <c r="C232" s="20" t="s">
        <v>115</v>
      </c>
      <c r="D232" s="20" t="s">
        <v>184</v>
      </c>
      <c r="E232" s="20" t="s">
        <v>114</v>
      </c>
      <c r="F232" s="21">
        <v>4455</v>
      </c>
    </row>
    <row r="233" spans="1:28" s="10" customFormat="1" ht="65.25" customHeight="1">
      <c r="A233" s="19" t="s">
        <v>172</v>
      </c>
      <c r="B233" s="20" t="s">
        <v>104</v>
      </c>
      <c r="C233" s="20" t="s">
        <v>115</v>
      </c>
      <c r="D233" s="20" t="s">
        <v>120</v>
      </c>
      <c r="E233" s="20" t="s">
        <v>11</v>
      </c>
      <c r="F233" s="21">
        <f>F234</f>
        <v>155979</v>
      </c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spans="1:6" ht="21" customHeight="1" outlineLevel="1">
      <c r="A234" s="19" t="s">
        <v>227</v>
      </c>
      <c r="B234" s="20" t="s">
        <v>104</v>
      </c>
      <c r="C234" s="20" t="s">
        <v>115</v>
      </c>
      <c r="D234" s="20" t="s">
        <v>120</v>
      </c>
      <c r="E234" s="20" t="s">
        <v>114</v>
      </c>
      <c r="F234" s="21">
        <f>148583+7396</f>
        <v>155979</v>
      </c>
    </row>
    <row r="235" spans="1:6" ht="21" customHeight="1" outlineLevel="1">
      <c r="A235" s="19" t="s">
        <v>148</v>
      </c>
      <c r="B235" s="20" t="s">
        <v>104</v>
      </c>
      <c r="C235" s="20" t="s">
        <v>115</v>
      </c>
      <c r="D235" s="20" t="s">
        <v>149</v>
      </c>
      <c r="E235" s="20" t="s">
        <v>11</v>
      </c>
      <c r="F235" s="21">
        <f>F236+F238+F240+F242</f>
        <v>31595.213999999993</v>
      </c>
    </row>
    <row r="236" spans="1:6" ht="65.25" customHeight="1" outlineLevel="1">
      <c r="A236" s="19" t="s">
        <v>223</v>
      </c>
      <c r="B236" s="20" t="s">
        <v>104</v>
      </c>
      <c r="C236" s="20" t="s">
        <v>115</v>
      </c>
      <c r="D236" s="20" t="s">
        <v>150</v>
      </c>
      <c r="E236" s="20" t="s">
        <v>11</v>
      </c>
      <c r="F236" s="21">
        <f>F237</f>
        <v>1290.5</v>
      </c>
    </row>
    <row r="237" spans="1:6" ht="21" customHeight="1" outlineLevel="1">
      <c r="A237" s="19" t="s">
        <v>227</v>
      </c>
      <c r="B237" s="20" t="s">
        <v>104</v>
      </c>
      <c r="C237" s="20" t="s">
        <v>115</v>
      </c>
      <c r="D237" s="20" t="s">
        <v>150</v>
      </c>
      <c r="E237" s="20" t="s">
        <v>114</v>
      </c>
      <c r="F237" s="21">
        <v>1290.5</v>
      </c>
    </row>
    <row r="238" spans="1:6" ht="68.25" customHeight="1" outlineLevel="1">
      <c r="A238" s="19" t="s">
        <v>221</v>
      </c>
      <c r="B238" s="20" t="s">
        <v>104</v>
      </c>
      <c r="C238" s="20" t="s">
        <v>115</v>
      </c>
      <c r="D238" s="20" t="s">
        <v>222</v>
      </c>
      <c r="E238" s="20" t="s">
        <v>11</v>
      </c>
      <c r="F238" s="21">
        <f>F239</f>
        <v>951.81</v>
      </c>
    </row>
    <row r="239" spans="1:6" ht="21" customHeight="1" outlineLevel="1">
      <c r="A239" s="19" t="s">
        <v>227</v>
      </c>
      <c r="B239" s="20" t="s">
        <v>104</v>
      </c>
      <c r="C239" s="20" t="s">
        <v>115</v>
      </c>
      <c r="D239" s="20" t="s">
        <v>222</v>
      </c>
      <c r="E239" s="20" t="s">
        <v>114</v>
      </c>
      <c r="F239" s="21">
        <v>951.81</v>
      </c>
    </row>
    <row r="240" spans="1:6" ht="69" customHeight="1" outlineLevel="1">
      <c r="A240" s="19" t="s">
        <v>265</v>
      </c>
      <c r="B240" s="20" t="s">
        <v>104</v>
      </c>
      <c r="C240" s="20" t="s">
        <v>115</v>
      </c>
      <c r="D240" s="20" t="s">
        <v>262</v>
      </c>
      <c r="E240" s="20" t="s">
        <v>11</v>
      </c>
      <c r="F240" s="21">
        <f>F241</f>
        <v>3000</v>
      </c>
    </row>
    <row r="241" spans="1:6" ht="21" customHeight="1" outlineLevel="1">
      <c r="A241" s="28" t="s">
        <v>264</v>
      </c>
      <c r="B241" s="20" t="s">
        <v>104</v>
      </c>
      <c r="C241" s="20" t="s">
        <v>115</v>
      </c>
      <c r="D241" s="20" t="s">
        <v>262</v>
      </c>
      <c r="E241" s="20" t="s">
        <v>263</v>
      </c>
      <c r="F241" s="21">
        <f>1000+4000-2000</f>
        <v>3000</v>
      </c>
    </row>
    <row r="242" spans="1:6" ht="63" outlineLevel="1">
      <c r="A242" s="28" t="s">
        <v>327</v>
      </c>
      <c r="B242" s="20" t="s">
        <v>104</v>
      </c>
      <c r="C242" s="20" t="s">
        <v>115</v>
      </c>
      <c r="D242" s="20" t="s">
        <v>291</v>
      </c>
      <c r="E242" s="20" t="s">
        <v>11</v>
      </c>
      <c r="F242" s="21">
        <f>F243</f>
        <v>26352.903999999995</v>
      </c>
    </row>
    <row r="243" spans="1:6" ht="21" customHeight="1" outlineLevel="1">
      <c r="A243" s="19" t="s">
        <v>227</v>
      </c>
      <c r="B243" s="20" t="s">
        <v>104</v>
      </c>
      <c r="C243" s="20" t="s">
        <v>115</v>
      </c>
      <c r="D243" s="20" t="s">
        <v>291</v>
      </c>
      <c r="E243" s="20" t="s">
        <v>114</v>
      </c>
      <c r="F243" s="21">
        <f>16139.158-1703.392+4133.8+3000+1691.612+2665.795+173.766+82.206+67.495+71.442+31.022</f>
        <v>26352.903999999995</v>
      </c>
    </row>
    <row r="244" spans="1:6" ht="15.75" outlineLevel="1">
      <c r="A244" s="19" t="s">
        <v>76</v>
      </c>
      <c r="B244" s="20" t="s">
        <v>104</v>
      </c>
      <c r="C244" s="20" t="s">
        <v>80</v>
      </c>
      <c r="D244" s="20" t="s">
        <v>10</v>
      </c>
      <c r="E244" s="20" t="s">
        <v>11</v>
      </c>
      <c r="F244" s="21">
        <f>F245+F248+F252</f>
        <v>4351.5</v>
      </c>
    </row>
    <row r="245" spans="1:6" ht="21" customHeight="1" outlineLevel="1">
      <c r="A245" s="19" t="s">
        <v>144</v>
      </c>
      <c r="B245" s="20" t="s">
        <v>104</v>
      </c>
      <c r="C245" s="20" t="s">
        <v>80</v>
      </c>
      <c r="D245" s="20" t="s">
        <v>146</v>
      </c>
      <c r="E245" s="20" t="s">
        <v>11</v>
      </c>
      <c r="F245" s="21">
        <f>F246</f>
        <v>0</v>
      </c>
    </row>
    <row r="246" spans="1:6" ht="21" customHeight="1" outlineLevel="1">
      <c r="A246" s="19" t="s">
        <v>145</v>
      </c>
      <c r="B246" s="20" t="s">
        <v>104</v>
      </c>
      <c r="C246" s="20" t="s">
        <v>80</v>
      </c>
      <c r="D246" s="20" t="s">
        <v>147</v>
      </c>
      <c r="E246" s="20" t="s">
        <v>11</v>
      </c>
      <c r="F246" s="21">
        <f>F247</f>
        <v>0</v>
      </c>
    </row>
    <row r="247" spans="1:6" ht="18.75" customHeight="1" outlineLevel="1">
      <c r="A247" s="19" t="s">
        <v>227</v>
      </c>
      <c r="B247" s="20" t="s">
        <v>104</v>
      </c>
      <c r="C247" s="20" t="s">
        <v>80</v>
      </c>
      <c r="D247" s="20" t="s">
        <v>147</v>
      </c>
      <c r="E247" s="20" t="s">
        <v>114</v>
      </c>
      <c r="F247" s="21">
        <f>2730-2730</f>
        <v>0</v>
      </c>
    </row>
    <row r="248" spans="1:6" ht="21" customHeight="1" outlineLevel="1">
      <c r="A248" s="19" t="s">
        <v>295</v>
      </c>
      <c r="B248" s="20" t="s">
        <v>104</v>
      </c>
      <c r="C248" s="20" t="s">
        <v>80</v>
      </c>
      <c r="D248" s="20" t="s">
        <v>294</v>
      </c>
      <c r="E248" s="20" t="s">
        <v>11</v>
      </c>
      <c r="F248" s="23">
        <f>F249</f>
        <v>1414</v>
      </c>
    </row>
    <row r="249" spans="1:6" ht="21" customHeight="1" outlineLevel="1">
      <c r="A249" s="19" t="s">
        <v>317</v>
      </c>
      <c r="B249" s="20" t="s">
        <v>104</v>
      </c>
      <c r="C249" s="20" t="s">
        <v>80</v>
      </c>
      <c r="D249" s="20" t="s">
        <v>319</v>
      </c>
      <c r="E249" s="20" t="s">
        <v>11</v>
      </c>
      <c r="F249" s="23">
        <f>F250</f>
        <v>1414</v>
      </c>
    </row>
    <row r="250" spans="1:6" ht="21" customHeight="1" outlineLevel="1">
      <c r="A250" s="19" t="s">
        <v>318</v>
      </c>
      <c r="B250" s="20" t="s">
        <v>104</v>
      </c>
      <c r="C250" s="20" t="s">
        <v>80</v>
      </c>
      <c r="D250" s="20" t="s">
        <v>320</v>
      </c>
      <c r="E250" s="20" t="s">
        <v>11</v>
      </c>
      <c r="F250" s="23">
        <f>F251</f>
        <v>1414</v>
      </c>
    </row>
    <row r="251" spans="1:6" ht="16.5" customHeight="1" outlineLevel="1">
      <c r="A251" s="19" t="s">
        <v>227</v>
      </c>
      <c r="B251" s="20" t="s">
        <v>104</v>
      </c>
      <c r="C251" s="20" t="s">
        <v>80</v>
      </c>
      <c r="D251" s="20" t="s">
        <v>320</v>
      </c>
      <c r="E251" s="20" t="s">
        <v>114</v>
      </c>
      <c r="F251" s="23">
        <v>1414</v>
      </c>
    </row>
    <row r="252" spans="1:6" ht="18" customHeight="1" outlineLevel="1">
      <c r="A252" s="19" t="s">
        <v>148</v>
      </c>
      <c r="B252" s="20" t="s">
        <v>104</v>
      </c>
      <c r="C252" s="20" t="s">
        <v>80</v>
      </c>
      <c r="D252" s="20" t="s">
        <v>149</v>
      </c>
      <c r="E252" s="20" t="s">
        <v>11</v>
      </c>
      <c r="F252" s="23">
        <f>F253</f>
        <v>2937.5</v>
      </c>
    </row>
    <row r="253" spans="1:6" ht="65.25" customHeight="1" outlineLevel="1">
      <c r="A253" s="19" t="s">
        <v>329</v>
      </c>
      <c r="B253" s="20" t="s">
        <v>104</v>
      </c>
      <c r="C253" s="20" t="s">
        <v>80</v>
      </c>
      <c r="D253" s="20" t="s">
        <v>330</v>
      </c>
      <c r="E253" s="20" t="s">
        <v>11</v>
      </c>
      <c r="F253" s="23">
        <f>F254</f>
        <v>2937.5</v>
      </c>
    </row>
    <row r="254" spans="1:6" ht="21" customHeight="1" outlineLevel="1">
      <c r="A254" s="19" t="s">
        <v>227</v>
      </c>
      <c r="B254" s="20" t="s">
        <v>104</v>
      </c>
      <c r="C254" s="20" t="s">
        <v>80</v>
      </c>
      <c r="D254" s="20" t="s">
        <v>330</v>
      </c>
      <c r="E254" s="20" t="s">
        <v>114</v>
      </c>
      <c r="F254" s="23">
        <v>2937.5</v>
      </c>
    </row>
    <row r="255" spans="1:6" ht="15.75" outlineLevel="1">
      <c r="A255" s="19" t="s">
        <v>79</v>
      </c>
      <c r="B255" s="20" t="s">
        <v>104</v>
      </c>
      <c r="C255" s="20" t="s">
        <v>83</v>
      </c>
      <c r="D255" s="20" t="s">
        <v>10</v>
      </c>
      <c r="E255" s="20" t="s">
        <v>11</v>
      </c>
      <c r="F255" s="21">
        <f>F256+F259</f>
        <v>15522.97</v>
      </c>
    </row>
    <row r="256" spans="1:6" ht="65.25" customHeight="1" outlineLevel="1">
      <c r="A256" s="19" t="s">
        <v>121</v>
      </c>
      <c r="B256" s="20" t="s">
        <v>104</v>
      </c>
      <c r="C256" s="20" t="s">
        <v>83</v>
      </c>
      <c r="D256" s="20" t="s">
        <v>122</v>
      </c>
      <c r="E256" s="20" t="s">
        <v>11</v>
      </c>
      <c r="F256" s="21">
        <f>F257</f>
        <v>15437.019999999999</v>
      </c>
    </row>
    <row r="257" spans="1:6" ht="19.5" customHeight="1" outlineLevel="4">
      <c r="A257" s="19" t="s">
        <v>107</v>
      </c>
      <c r="B257" s="20" t="s">
        <v>104</v>
      </c>
      <c r="C257" s="20" t="s">
        <v>83</v>
      </c>
      <c r="D257" s="20" t="s">
        <v>123</v>
      </c>
      <c r="E257" s="20" t="s">
        <v>11</v>
      </c>
      <c r="F257" s="21">
        <f>F258</f>
        <v>15437.019999999999</v>
      </c>
    </row>
    <row r="258" spans="1:6" ht="18.75" customHeight="1" outlineLevel="6">
      <c r="A258" s="19" t="s">
        <v>227</v>
      </c>
      <c r="B258" s="20" t="s">
        <v>104</v>
      </c>
      <c r="C258" s="20" t="s">
        <v>83</v>
      </c>
      <c r="D258" s="20" t="s">
        <v>123</v>
      </c>
      <c r="E258" s="20" t="s">
        <v>114</v>
      </c>
      <c r="F258" s="21">
        <f>11224.3+3005.09+1003.33+204.3</f>
        <v>15437.019999999999</v>
      </c>
    </row>
    <row r="259" spans="1:6" ht="15.75" outlineLevel="4">
      <c r="A259" s="19" t="s">
        <v>148</v>
      </c>
      <c r="B259" s="20" t="s">
        <v>104</v>
      </c>
      <c r="C259" s="20" t="s">
        <v>83</v>
      </c>
      <c r="D259" s="20" t="s">
        <v>149</v>
      </c>
      <c r="E259" s="20" t="s">
        <v>11</v>
      </c>
      <c r="F259" s="21">
        <f>F260</f>
        <v>85.95</v>
      </c>
    </row>
    <row r="260" spans="1:6" ht="64.5" customHeight="1" outlineLevel="6">
      <c r="A260" s="19" t="s">
        <v>221</v>
      </c>
      <c r="B260" s="20" t="s">
        <v>104</v>
      </c>
      <c r="C260" s="20" t="s">
        <v>83</v>
      </c>
      <c r="D260" s="20" t="s">
        <v>222</v>
      </c>
      <c r="E260" s="20" t="s">
        <v>11</v>
      </c>
      <c r="F260" s="23">
        <f>F261</f>
        <v>85.95</v>
      </c>
    </row>
    <row r="261" spans="1:6" ht="18" customHeight="1" outlineLevel="6">
      <c r="A261" s="19" t="s">
        <v>227</v>
      </c>
      <c r="B261" s="20" t="s">
        <v>104</v>
      </c>
      <c r="C261" s="20" t="s">
        <v>83</v>
      </c>
      <c r="D261" s="20" t="s">
        <v>222</v>
      </c>
      <c r="E261" s="20" t="s">
        <v>114</v>
      </c>
      <c r="F261" s="23">
        <v>85.95</v>
      </c>
    </row>
    <row r="262" spans="1:6" ht="19.5" customHeight="1" outlineLevel="6">
      <c r="A262" s="19" t="s">
        <v>94</v>
      </c>
      <c r="B262" s="20" t="s">
        <v>104</v>
      </c>
      <c r="C262" s="20" t="s">
        <v>99</v>
      </c>
      <c r="D262" s="20" t="s">
        <v>10</v>
      </c>
      <c r="E262" s="20" t="s">
        <v>11</v>
      </c>
      <c r="F262" s="21">
        <f>F263</f>
        <v>1927</v>
      </c>
    </row>
    <row r="263" spans="1:6" ht="21.75" customHeight="1" outlineLevel="6">
      <c r="A263" s="19" t="s">
        <v>186</v>
      </c>
      <c r="B263" s="20" t="s">
        <v>104</v>
      </c>
      <c r="C263" s="20" t="s">
        <v>187</v>
      </c>
      <c r="D263" s="20" t="s">
        <v>10</v>
      </c>
      <c r="E263" s="20" t="s">
        <v>11</v>
      </c>
      <c r="F263" s="21">
        <f>F264</f>
        <v>1927</v>
      </c>
    </row>
    <row r="264" spans="1:6" ht="18" customHeight="1" outlineLevel="6">
      <c r="A264" s="19" t="s">
        <v>132</v>
      </c>
      <c r="B264" s="20" t="s">
        <v>104</v>
      </c>
      <c r="C264" s="20" t="s">
        <v>187</v>
      </c>
      <c r="D264" s="20" t="s">
        <v>133</v>
      </c>
      <c r="E264" s="20" t="s">
        <v>11</v>
      </c>
      <c r="F264" s="21">
        <f>F265</f>
        <v>1927</v>
      </c>
    </row>
    <row r="265" spans="1:6" ht="18" customHeight="1" outlineLevel="6">
      <c r="A265" s="33" t="s">
        <v>231</v>
      </c>
      <c r="B265" s="20" t="s">
        <v>104</v>
      </c>
      <c r="C265" s="20" t="s">
        <v>187</v>
      </c>
      <c r="D265" s="20" t="s">
        <v>188</v>
      </c>
      <c r="E265" s="20" t="s">
        <v>11</v>
      </c>
      <c r="F265" s="21">
        <f>F266</f>
        <v>1927</v>
      </c>
    </row>
    <row r="266" spans="1:6" ht="18.75" customHeight="1" outlineLevel="6">
      <c r="A266" s="19" t="s">
        <v>98</v>
      </c>
      <c r="B266" s="20" t="s">
        <v>104</v>
      </c>
      <c r="C266" s="20" t="s">
        <v>187</v>
      </c>
      <c r="D266" s="20" t="s">
        <v>188</v>
      </c>
      <c r="E266" s="20" t="s">
        <v>103</v>
      </c>
      <c r="F266" s="21">
        <v>1927</v>
      </c>
    </row>
    <row r="267" spans="1:6" ht="18.75" customHeight="1" outlineLevel="6">
      <c r="A267" s="19" t="s">
        <v>167</v>
      </c>
      <c r="B267" s="20" t="s">
        <v>104</v>
      </c>
      <c r="C267" s="20" t="s">
        <v>33</v>
      </c>
      <c r="D267" s="20" t="s">
        <v>10</v>
      </c>
      <c r="E267" s="20" t="s">
        <v>11</v>
      </c>
      <c r="F267" s="21">
        <f>F268</f>
        <v>2000</v>
      </c>
    </row>
    <row r="268" spans="1:6" ht="18.75" customHeight="1" outlineLevel="6">
      <c r="A268" s="33" t="s">
        <v>170</v>
      </c>
      <c r="B268" s="20" t="s">
        <v>104</v>
      </c>
      <c r="C268" s="20" t="s">
        <v>171</v>
      </c>
      <c r="D268" s="20" t="s">
        <v>10</v>
      </c>
      <c r="E268" s="20" t="s">
        <v>11</v>
      </c>
      <c r="F268" s="21">
        <f>F269</f>
        <v>2000</v>
      </c>
    </row>
    <row r="269" spans="1:6" ht="18.75" customHeight="1" outlineLevel="6">
      <c r="A269" s="31" t="s">
        <v>148</v>
      </c>
      <c r="B269" s="20" t="s">
        <v>104</v>
      </c>
      <c r="C269" s="20" t="s">
        <v>171</v>
      </c>
      <c r="D269" s="20" t="s">
        <v>149</v>
      </c>
      <c r="E269" s="20" t="s">
        <v>11</v>
      </c>
      <c r="F269" s="21">
        <f>F270</f>
        <v>2000</v>
      </c>
    </row>
    <row r="270" spans="1:6" ht="47.25" outlineLevel="6">
      <c r="A270" s="19" t="s">
        <v>332</v>
      </c>
      <c r="B270" s="20" t="s">
        <v>104</v>
      </c>
      <c r="C270" s="20" t="s">
        <v>171</v>
      </c>
      <c r="D270" s="20" t="s">
        <v>328</v>
      </c>
      <c r="E270" s="20" t="s">
        <v>11</v>
      </c>
      <c r="F270" s="21">
        <v>2000</v>
      </c>
    </row>
    <row r="271" spans="1:6" ht="18" customHeight="1" outlineLevel="6">
      <c r="A271" s="19" t="s">
        <v>227</v>
      </c>
      <c r="B271" s="20" t="s">
        <v>104</v>
      </c>
      <c r="C271" s="20" t="s">
        <v>171</v>
      </c>
      <c r="D271" s="20" t="s">
        <v>328</v>
      </c>
      <c r="E271" s="20" t="s">
        <v>114</v>
      </c>
      <c r="F271" s="21">
        <v>2000</v>
      </c>
    </row>
    <row r="272" spans="1:28" s="10" customFormat="1" ht="34.5" customHeight="1" outlineLevel="2">
      <c r="A272" s="16" t="s">
        <v>273</v>
      </c>
      <c r="B272" s="17" t="s">
        <v>124</v>
      </c>
      <c r="C272" s="17" t="s">
        <v>9</v>
      </c>
      <c r="D272" s="17" t="s">
        <v>10</v>
      </c>
      <c r="E272" s="17" t="s">
        <v>11</v>
      </c>
      <c r="F272" s="18">
        <f>F273+F288</f>
        <v>96315.37</v>
      </c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</row>
    <row r="273" spans="1:6" ht="15.75" outlineLevel="3">
      <c r="A273" s="19" t="s">
        <v>70</v>
      </c>
      <c r="B273" s="20" t="s">
        <v>124</v>
      </c>
      <c r="C273" s="20" t="s">
        <v>75</v>
      </c>
      <c r="D273" s="20" t="s">
        <v>10</v>
      </c>
      <c r="E273" s="20" t="s">
        <v>11</v>
      </c>
      <c r="F273" s="21">
        <f>F274+F283</f>
        <v>17230.870000000003</v>
      </c>
    </row>
    <row r="274" spans="1:6" ht="15.75" outlineLevel="4">
      <c r="A274" s="19" t="s">
        <v>110</v>
      </c>
      <c r="B274" s="20" t="s">
        <v>124</v>
      </c>
      <c r="C274" s="20" t="s">
        <v>115</v>
      </c>
      <c r="D274" s="20" t="s">
        <v>118</v>
      </c>
      <c r="E274" s="20" t="s">
        <v>11</v>
      </c>
      <c r="F274" s="21">
        <f>F275</f>
        <v>17038.4</v>
      </c>
    </row>
    <row r="275" spans="1:6" ht="31.5" customHeight="1" outlineLevel="6">
      <c r="A275" s="19" t="s">
        <v>107</v>
      </c>
      <c r="B275" s="20" t="s">
        <v>124</v>
      </c>
      <c r="C275" s="20" t="s">
        <v>115</v>
      </c>
      <c r="D275" s="20" t="s">
        <v>119</v>
      </c>
      <c r="E275" s="20" t="s">
        <v>11</v>
      </c>
      <c r="F275" s="21">
        <f>F276+F277</f>
        <v>17038.4</v>
      </c>
    </row>
    <row r="276" spans="1:6" ht="48.75" customHeight="1" outlineLevel="1">
      <c r="A276" s="19" t="s">
        <v>261</v>
      </c>
      <c r="B276" s="20" t="s">
        <v>124</v>
      </c>
      <c r="C276" s="20" t="s">
        <v>115</v>
      </c>
      <c r="D276" s="20" t="s">
        <v>119</v>
      </c>
      <c r="E276" s="20" t="s">
        <v>238</v>
      </c>
      <c r="F276" s="21">
        <f>F279+F281</f>
        <v>16377.463800000001</v>
      </c>
    </row>
    <row r="277" spans="1:6" ht="21" customHeight="1" outlineLevel="1">
      <c r="A277" s="19" t="s">
        <v>239</v>
      </c>
      <c r="B277" s="20" t="s">
        <v>124</v>
      </c>
      <c r="C277" s="20" t="s">
        <v>115</v>
      </c>
      <c r="D277" s="20" t="s">
        <v>119</v>
      </c>
      <c r="E277" s="20" t="s">
        <v>240</v>
      </c>
      <c r="F277" s="21">
        <f>F280+F282</f>
        <v>660.9362</v>
      </c>
    </row>
    <row r="278" spans="1:6" ht="15" customHeight="1" outlineLevel="1">
      <c r="A278" s="19" t="s">
        <v>151</v>
      </c>
      <c r="B278" s="20"/>
      <c r="C278" s="20"/>
      <c r="D278" s="20"/>
      <c r="E278" s="20"/>
      <c r="F278" s="21"/>
    </row>
    <row r="279" spans="1:6" ht="18" customHeight="1" outlineLevel="1">
      <c r="A279" s="19" t="s">
        <v>156</v>
      </c>
      <c r="B279" s="20" t="s">
        <v>124</v>
      </c>
      <c r="C279" s="20" t="s">
        <v>115</v>
      </c>
      <c r="D279" s="20" t="s">
        <v>241</v>
      </c>
      <c r="E279" s="20" t="s">
        <v>238</v>
      </c>
      <c r="F279" s="21">
        <f>6277+1733-130-115.5362</f>
        <v>7764.4638</v>
      </c>
    </row>
    <row r="280" spans="1:6" ht="18" customHeight="1" outlineLevel="1">
      <c r="A280" s="19" t="s">
        <v>156</v>
      </c>
      <c r="B280" s="20" t="s">
        <v>124</v>
      </c>
      <c r="C280" s="20" t="s">
        <v>115</v>
      </c>
      <c r="D280" s="20" t="s">
        <v>241</v>
      </c>
      <c r="E280" s="20" t="s">
        <v>240</v>
      </c>
      <c r="F280" s="21">
        <f>500.4+115.5362</f>
        <v>615.9362</v>
      </c>
    </row>
    <row r="281" spans="1:6" ht="21" customHeight="1" outlineLevel="1">
      <c r="A281" s="19" t="s">
        <v>157</v>
      </c>
      <c r="B281" s="20" t="s">
        <v>124</v>
      </c>
      <c r="C281" s="20" t="s">
        <v>115</v>
      </c>
      <c r="D281" s="20" t="s">
        <v>242</v>
      </c>
      <c r="E281" s="20" t="s">
        <v>238</v>
      </c>
      <c r="F281" s="21">
        <f>6346+2337-70</f>
        <v>8613</v>
      </c>
    </row>
    <row r="282" spans="1:6" ht="21" customHeight="1" outlineLevel="1">
      <c r="A282" s="19" t="s">
        <v>157</v>
      </c>
      <c r="B282" s="20" t="s">
        <v>124</v>
      </c>
      <c r="C282" s="20" t="s">
        <v>115</v>
      </c>
      <c r="D282" s="20" t="s">
        <v>242</v>
      </c>
      <c r="E282" s="20" t="s">
        <v>240</v>
      </c>
      <c r="F282" s="21">
        <v>45</v>
      </c>
    </row>
    <row r="283" spans="1:6" ht="21" customHeight="1" outlineLevel="1">
      <c r="A283" s="19" t="s">
        <v>148</v>
      </c>
      <c r="B283" s="20" t="s">
        <v>124</v>
      </c>
      <c r="C283" s="20" t="s">
        <v>115</v>
      </c>
      <c r="D283" s="20" t="s">
        <v>149</v>
      </c>
      <c r="E283" s="20" t="s">
        <v>11</v>
      </c>
      <c r="F283" s="21">
        <f>F284+F286</f>
        <v>192.47</v>
      </c>
    </row>
    <row r="284" spans="1:6" ht="79.5" customHeight="1" outlineLevel="1">
      <c r="A284" s="19" t="s">
        <v>247</v>
      </c>
      <c r="B284" s="20" t="s">
        <v>124</v>
      </c>
      <c r="C284" s="20" t="s">
        <v>115</v>
      </c>
      <c r="D284" s="20" t="s">
        <v>197</v>
      </c>
      <c r="E284" s="20" t="s">
        <v>11</v>
      </c>
      <c r="F284" s="21">
        <f>F285</f>
        <v>130</v>
      </c>
    </row>
    <row r="285" spans="1:6" ht="21" customHeight="1" outlineLevel="1">
      <c r="A285" s="19" t="s">
        <v>239</v>
      </c>
      <c r="B285" s="20" t="s">
        <v>124</v>
      </c>
      <c r="C285" s="20" t="s">
        <v>115</v>
      </c>
      <c r="D285" s="20" t="s">
        <v>197</v>
      </c>
      <c r="E285" s="20" t="s">
        <v>240</v>
      </c>
      <c r="F285" s="21">
        <v>130</v>
      </c>
    </row>
    <row r="286" spans="1:6" ht="68.25" customHeight="1" outlineLevel="1">
      <c r="A286" s="19" t="s">
        <v>221</v>
      </c>
      <c r="B286" s="20" t="s">
        <v>124</v>
      </c>
      <c r="C286" s="20" t="s">
        <v>115</v>
      </c>
      <c r="D286" s="20" t="s">
        <v>222</v>
      </c>
      <c r="E286" s="20" t="s">
        <v>11</v>
      </c>
      <c r="F286" s="21">
        <f>F287</f>
        <v>62.47</v>
      </c>
    </row>
    <row r="287" spans="1:6" ht="21" customHeight="1" outlineLevel="1">
      <c r="A287" s="19" t="s">
        <v>239</v>
      </c>
      <c r="B287" s="20" t="s">
        <v>124</v>
      </c>
      <c r="C287" s="20" t="s">
        <v>115</v>
      </c>
      <c r="D287" s="20" t="s">
        <v>222</v>
      </c>
      <c r="E287" s="20" t="s">
        <v>240</v>
      </c>
      <c r="F287" s="21">
        <v>62.47</v>
      </c>
    </row>
    <row r="288" spans="1:6" ht="15.75" outlineLevel="2">
      <c r="A288" s="19" t="s">
        <v>164</v>
      </c>
      <c r="B288" s="20" t="s">
        <v>124</v>
      </c>
      <c r="C288" s="20" t="s">
        <v>84</v>
      </c>
      <c r="D288" s="20" t="s">
        <v>10</v>
      </c>
      <c r="E288" s="20" t="s">
        <v>11</v>
      </c>
      <c r="F288" s="21">
        <f>F289+F309</f>
        <v>79084.5</v>
      </c>
    </row>
    <row r="289" spans="1:6" ht="15.75" outlineLevel="3">
      <c r="A289" s="19" t="s">
        <v>125</v>
      </c>
      <c r="B289" s="20" t="s">
        <v>124</v>
      </c>
      <c r="C289" s="20" t="s">
        <v>127</v>
      </c>
      <c r="D289" s="20" t="s">
        <v>10</v>
      </c>
      <c r="E289" s="20" t="s">
        <v>11</v>
      </c>
      <c r="F289" s="21">
        <f>F290+F295+F298+F302</f>
        <v>72372</v>
      </c>
    </row>
    <row r="290" spans="1:6" ht="20.25" customHeight="1" outlineLevel="4">
      <c r="A290" s="19" t="s">
        <v>207</v>
      </c>
      <c r="B290" s="20" t="s">
        <v>124</v>
      </c>
      <c r="C290" s="20" t="s">
        <v>127</v>
      </c>
      <c r="D290" s="20" t="s">
        <v>128</v>
      </c>
      <c r="E290" s="20" t="s">
        <v>11</v>
      </c>
      <c r="F290" s="21">
        <f>F291+F293</f>
        <v>6913.2</v>
      </c>
    </row>
    <row r="291" spans="1:6" ht="52.5" customHeight="1" outlineLevel="4">
      <c r="A291" s="34" t="s">
        <v>308</v>
      </c>
      <c r="B291" s="20" t="s">
        <v>124</v>
      </c>
      <c r="C291" s="30" t="s">
        <v>127</v>
      </c>
      <c r="D291" s="30" t="s">
        <v>309</v>
      </c>
      <c r="E291" s="30" t="s">
        <v>11</v>
      </c>
      <c r="F291" s="21">
        <f>F292</f>
        <v>61</v>
      </c>
    </row>
    <row r="292" spans="1:6" ht="20.25" customHeight="1" outlineLevel="4">
      <c r="A292" s="19" t="s">
        <v>227</v>
      </c>
      <c r="B292" s="20" t="s">
        <v>124</v>
      </c>
      <c r="C292" s="30" t="s">
        <v>127</v>
      </c>
      <c r="D292" s="30" t="s">
        <v>309</v>
      </c>
      <c r="E292" s="30" t="s">
        <v>114</v>
      </c>
      <c r="F292" s="21">
        <v>61</v>
      </c>
    </row>
    <row r="293" spans="1:6" ht="31.5" outlineLevel="5">
      <c r="A293" s="19" t="s">
        <v>107</v>
      </c>
      <c r="B293" s="20" t="s">
        <v>124</v>
      </c>
      <c r="C293" s="20" t="s">
        <v>127</v>
      </c>
      <c r="D293" s="20" t="s">
        <v>129</v>
      </c>
      <c r="E293" s="20" t="s">
        <v>11</v>
      </c>
      <c r="F293" s="21">
        <f>F294</f>
        <v>6852.2</v>
      </c>
    </row>
    <row r="294" spans="1:6" ht="15" customHeight="1" outlineLevel="6">
      <c r="A294" s="19" t="s">
        <v>227</v>
      </c>
      <c r="B294" s="20" t="s">
        <v>124</v>
      </c>
      <c r="C294" s="20" t="s">
        <v>127</v>
      </c>
      <c r="D294" s="20" t="s">
        <v>129</v>
      </c>
      <c r="E294" s="20" t="s">
        <v>114</v>
      </c>
      <c r="F294" s="21">
        <f>6276+751+100+99.9-153-221.7</f>
        <v>6852.2</v>
      </c>
    </row>
    <row r="295" spans="1:6" ht="15.75" customHeight="1" outlineLevel="2">
      <c r="A295" s="19" t="s">
        <v>126</v>
      </c>
      <c r="B295" s="20" t="s">
        <v>124</v>
      </c>
      <c r="C295" s="20" t="s">
        <v>127</v>
      </c>
      <c r="D295" s="20" t="s">
        <v>130</v>
      </c>
      <c r="E295" s="20" t="s">
        <v>11</v>
      </c>
      <c r="F295" s="21">
        <f>F296</f>
        <v>6396.2</v>
      </c>
    </row>
    <row r="296" spans="1:6" ht="31.5" outlineLevel="3">
      <c r="A296" s="19" t="s">
        <v>107</v>
      </c>
      <c r="B296" s="20" t="s">
        <v>124</v>
      </c>
      <c r="C296" s="20" t="s">
        <v>127</v>
      </c>
      <c r="D296" s="20" t="s">
        <v>131</v>
      </c>
      <c r="E296" s="20" t="s">
        <v>11</v>
      </c>
      <c r="F296" s="21">
        <f>F297</f>
        <v>6396.2</v>
      </c>
    </row>
    <row r="297" spans="1:6" ht="16.5" customHeight="1" outlineLevel="4">
      <c r="A297" s="19" t="s">
        <v>227</v>
      </c>
      <c r="B297" s="20" t="s">
        <v>124</v>
      </c>
      <c r="C297" s="20" t="s">
        <v>127</v>
      </c>
      <c r="D297" s="20" t="s">
        <v>131</v>
      </c>
      <c r="E297" s="20" t="s">
        <v>114</v>
      </c>
      <c r="F297" s="21">
        <f>4638.5+1403+193-60+221.7</f>
        <v>6396.2</v>
      </c>
    </row>
    <row r="298" spans="1:6" ht="21" customHeight="1" outlineLevel="4">
      <c r="A298" s="28" t="s">
        <v>132</v>
      </c>
      <c r="B298" s="20" t="s">
        <v>124</v>
      </c>
      <c r="C298" s="20" t="s">
        <v>127</v>
      </c>
      <c r="D298" s="20" t="s">
        <v>133</v>
      </c>
      <c r="E298" s="20" t="s">
        <v>11</v>
      </c>
      <c r="F298" s="21">
        <f>F299</f>
        <v>41160</v>
      </c>
    </row>
    <row r="299" spans="1:6" ht="16.5" customHeight="1" outlineLevel="4">
      <c r="A299" s="28" t="s">
        <v>295</v>
      </c>
      <c r="B299" s="20" t="s">
        <v>124</v>
      </c>
      <c r="C299" s="20" t="s">
        <v>127</v>
      </c>
      <c r="D299" s="20" t="s">
        <v>294</v>
      </c>
      <c r="E299" s="20" t="s">
        <v>11</v>
      </c>
      <c r="F299" s="21">
        <f>F300</f>
        <v>41160</v>
      </c>
    </row>
    <row r="300" spans="1:6" ht="49.5" customHeight="1" outlineLevel="4">
      <c r="A300" s="28" t="s">
        <v>297</v>
      </c>
      <c r="B300" s="20" t="s">
        <v>124</v>
      </c>
      <c r="C300" s="20" t="s">
        <v>127</v>
      </c>
      <c r="D300" s="20" t="s">
        <v>296</v>
      </c>
      <c r="E300" s="20" t="s">
        <v>11</v>
      </c>
      <c r="F300" s="21">
        <f>F301</f>
        <v>41160</v>
      </c>
    </row>
    <row r="301" spans="1:6" ht="16.5" customHeight="1" outlineLevel="4">
      <c r="A301" s="28" t="s">
        <v>264</v>
      </c>
      <c r="B301" s="20" t="s">
        <v>124</v>
      </c>
      <c r="C301" s="20" t="s">
        <v>127</v>
      </c>
      <c r="D301" s="20" t="s">
        <v>296</v>
      </c>
      <c r="E301" s="20" t="s">
        <v>263</v>
      </c>
      <c r="F301" s="21">
        <v>41160</v>
      </c>
    </row>
    <row r="302" spans="1:6" ht="16.5" customHeight="1" outlineLevel="4">
      <c r="A302" s="19" t="s">
        <v>148</v>
      </c>
      <c r="B302" s="20" t="s">
        <v>124</v>
      </c>
      <c r="C302" s="20" t="s">
        <v>127</v>
      </c>
      <c r="D302" s="20" t="s">
        <v>149</v>
      </c>
      <c r="E302" s="20" t="s">
        <v>11</v>
      </c>
      <c r="F302" s="21">
        <f>F303+F305+F307</f>
        <v>17902.6</v>
      </c>
    </row>
    <row r="303" spans="1:6" ht="66.75" customHeight="1" outlineLevel="4">
      <c r="A303" s="19" t="s">
        <v>245</v>
      </c>
      <c r="B303" s="20" t="s">
        <v>124</v>
      </c>
      <c r="C303" s="20" t="s">
        <v>127</v>
      </c>
      <c r="D303" s="20" t="s">
        <v>246</v>
      </c>
      <c r="E303" s="20" t="s">
        <v>11</v>
      </c>
      <c r="F303" s="21">
        <f>F304</f>
        <v>17640</v>
      </c>
    </row>
    <row r="304" spans="1:6" ht="16.5" customHeight="1" outlineLevel="4">
      <c r="A304" s="28" t="s">
        <v>264</v>
      </c>
      <c r="B304" s="20" t="s">
        <v>124</v>
      </c>
      <c r="C304" s="20" t="s">
        <v>127</v>
      </c>
      <c r="D304" s="20" t="s">
        <v>246</v>
      </c>
      <c r="E304" s="20" t="s">
        <v>263</v>
      </c>
      <c r="F304" s="21">
        <v>17640</v>
      </c>
    </row>
    <row r="305" spans="1:6" ht="65.25" customHeight="1" outlineLevel="4">
      <c r="A305" s="19" t="s">
        <v>221</v>
      </c>
      <c r="B305" s="20" t="s">
        <v>124</v>
      </c>
      <c r="C305" s="20" t="s">
        <v>127</v>
      </c>
      <c r="D305" s="20" t="s">
        <v>222</v>
      </c>
      <c r="E305" s="20" t="s">
        <v>11</v>
      </c>
      <c r="F305" s="21">
        <f>F306</f>
        <v>61.6</v>
      </c>
    </row>
    <row r="306" spans="1:6" ht="16.5" customHeight="1" outlineLevel="4">
      <c r="A306" s="19" t="s">
        <v>227</v>
      </c>
      <c r="B306" s="20" t="s">
        <v>124</v>
      </c>
      <c r="C306" s="20" t="s">
        <v>127</v>
      </c>
      <c r="D306" s="20" t="s">
        <v>222</v>
      </c>
      <c r="E306" s="20" t="s">
        <v>114</v>
      </c>
      <c r="F306" s="21">
        <v>61.6</v>
      </c>
    </row>
    <row r="307" spans="1:6" ht="83.25" customHeight="1" outlineLevel="4">
      <c r="A307" s="19" t="s">
        <v>248</v>
      </c>
      <c r="B307" s="20" t="s">
        <v>124</v>
      </c>
      <c r="C307" s="20" t="s">
        <v>127</v>
      </c>
      <c r="D307" s="20" t="s">
        <v>249</v>
      </c>
      <c r="E307" s="20" t="s">
        <v>11</v>
      </c>
      <c r="F307" s="21">
        <f>F308</f>
        <v>201</v>
      </c>
    </row>
    <row r="308" spans="1:6" ht="16.5" customHeight="1" outlineLevel="4">
      <c r="A308" s="19" t="s">
        <v>227</v>
      </c>
      <c r="B308" s="20" t="s">
        <v>124</v>
      </c>
      <c r="C308" s="20" t="s">
        <v>127</v>
      </c>
      <c r="D308" s="20" t="s">
        <v>249</v>
      </c>
      <c r="E308" s="20" t="s">
        <v>114</v>
      </c>
      <c r="F308" s="21">
        <v>201</v>
      </c>
    </row>
    <row r="309" spans="1:6" ht="15.75" customHeight="1" outlineLevel="6">
      <c r="A309" s="19" t="s">
        <v>166</v>
      </c>
      <c r="B309" s="20" t="s">
        <v>124</v>
      </c>
      <c r="C309" s="20" t="s">
        <v>88</v>
      </c>
      <c r="D309" s="20" t="s">
        <v>10</v>
      </c>
      <c r="E309" s="20" t="s">
        <v>11</v>
      </c>
      <c r="F309" s="21">
        <f>F310</f>
        <v>6712.5</v>
      </c>
    </row>
    <row r="310" spans="1:6" ht="64.5" customHeight="1" outlineLevel="6">
      <c r="A310" s="19" t="s">
        <v>121</v>
      </c>
      <c r="B310" s="20" t="s">
        <v>124</v>
      </c>
      <c r="C310" s="20" t="s">
        <v>88</v>
      </c>
      <c r="D310" s="20" t="s">
        <v>122</v>
      </c>
      <c r="E310" s="20" t="s">
        <v>11</v>
      </c>
      <c r="F310" s="21">
        <f>F311</f>
        <v>6712.5</v>
      </c>
    </row>
    <row r="311" spans="1:6" ht="31.5" outlineLevel="3">
      <c r="A311" s="19" t="s">
        <v>107</v>
      </c>
      <c r="B311" s="20" t="s">
        <v>124</v>
      </c>
      <c r="C311" s="20" t="s">
        <v>88</v>
      </c>
      <c r="D311" s="20" t="s">
        <v>123</v>
      </c>
      <c r="E311" s="20" t="s">
        <v>11</v>
      </c>
      <c r="F311" s="21">
        <f>F312</f>
        <v>6712.5</v>
      </c>
    </row>
    <row r="312" spans="1:6" ht="17.25" customHeight="1" outlineLevel="4">
      <c r="A312" s="19" t="s">
        <v>227</v>
      </c>
      <c r="B312" s="20" t="s">
        <v>124</v>
      </c>
      <c r="C312" s="20" t="s">
        <v>88</v>
      </c>
      <c r="D312" s="20" t="s">
        <v>123</v>
      </c>
      <c r="E312" s="20" t="s">
        <v>114</v>
      </c>
      <c r="F312" s="21">
        <f>4383+1784+132.5+413</f>
        <v>6712.5</v>
      </c>
    </row>
    <row r="313" spans="1:28" s="10" customFormat="1" ht="33" customHeight="1" outlineLevel="5">
      <c r="A313" s="16" t="s">
        <v>134</v>
      </c>
      <c r="B313" s="17" t="s">
        <v>135</v>
      </c>
      <c r="C313" s="17" t="s">
        <v>9</v>
      </c>
      <c r="D313" s="17" t="s">
        <v>10</v>
      </c>
      <c r="E313" s="17" t="s">
        <v>11</v>
      </c>
      <c r="F313" s="18">
        <f>F314</f>
        <v>3787.11</v>
      </c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</row>
    <row r="314" spans="1:6" ht="16.5" customHeight="1" outlineLevel="6">
      <c r="A314" s="19" t="s">
        <v>12</v>
      </c>
      <c r="B314" s="20" t="s">
        <v>135</v>
      </c>
      <c r="C314" s="20" t="s">
        <v>13</v>
      </c>
      <c r="D314" s="20" t="s">
        <v>10</v>
      </c>
      <c r="E314" s="20" t="s">
        <v>11</v>
      </c>
      <c r="F314" s="21">
        <f>F315</f>
        <v>3787.11</v>
      </c>
    </row>
    <row r="315" spans="1:6" ht="63" outlineLevel="5">
      <c r="A315" s="19" t="s">
        <v>136</v>
      </c>
      <c r="B315" s="20" t="s">
        <v>135</v>
      </c>
      <c r="C315" s="20" t="s">
        <v>138</v>
      </c>
      <c r="D315" s="20" t="s">
        <v>10</v>
      </c>
      <c r="E315" s="20" t="s">
        <v>11</v>
      </c>
      <c r="F315" s="21">
        <f>F316</f>
        <v>3787.11</v>
      </c>
    </row>
    <row r="316" spans="1:6" ht="63" outlineLevel="6">
      <c r="A316" s="19" t="s">
        <v>15</v>
      </c>
      <c r="B316" s="20" t="s">
        <v>135</v>
      </c>
      <c r="C316" s="20" t="s">
        <v>138</v>
      </c>
      <c r="D316" s="20" t="s">
        <v>19</v>
      </c>
      <c r="E316" s="20" t="s">
        <v>11</v>
      </c>
      <c r="F316" s="21">
        <f>F317+F319</f>
        <v>3787.11</v>
      </c>
    </row>
    <row r="317" spans="1:6" ht="20.25" customHeight="1" outlineLevel="5">
      <c r="A317" s="19" t="s">
        <v>16</v>
      </c>
      <c r="B317" s="20" t="s">
        <v>135</v>
      </c>
      <c r="C317" s="20" t="s">
        <v>138</v>
      </c>
      <c r="D317" s="20" t="s">
        <v>20</v>
      </c>
      <c r="E317" s="20" t="s">
        <v>11</v>
      </c>
      <c r="F317" s="21">
        <f>F318</f>
        <v>2453.11</v>
      </c>
    </row>
    <row r="318" spans="1:6" ht="31.5" outlineLevel="6">
      <c r="A318" s="19" t="s">
        <v>17</v>
      </c>
      <c r="B318" s="20" t="s">
        <v>135</v>
      </c>
      <c r="C318" s="20" t="s">
        <v>138</v>
      </c>
      <c r="D318" s="20" t="s">
        <v>20</v>
      </c>
      <c r="E318" s="20" t="s">
        <v>21</v>
      </c>
      <c r="F318" s="21">
        <f>2326+127.11</f>
        <v>2453.11</v>
      </c>
    </row>
    <row r="319" spans="1:6" ht="31.5" outlineLevel="5">
      <c r="A319" s="19" t="s">
        <v>137</v>
      </c>
      <c r="B319" s="20" t="s">
        <v>135</v>
      </c>
      <c r="C319" s="20" t="s">
        <v>138</v>
      </c>
      <c r="D319" s="20" t="s">
        <v>139</v>
      </c>
      <c r="E319" s="20" t="s">
        <v>11</v>
      </c>
      <c r="F319" s="21">
        <f>F320</f>
        <v>1334</v>
      </c>
    </row>
    <row r="320" spans="1:6" ht="31.5" outlineLevel="6">
      <c r="A320" s="19" t="s">
        <v>17</v>
      </c>
      <c r="B320" s="20" t="s">
        <v>135</v>
      </c>
      <c r="C320" s="20" t="s">
        <v>138</v>
      </c>
      <c r="D320" s="20" t="s">
        <v>139</v>
      </c>
      <c r="E320" s="20" t="s">
        <v>21</v>
      </c>
      <c r="F320" s="21">
        <v>1334</v>
      </c>
    </row>
    <row r="321" spans="1:28" s="10" customFormat="1" ht="52.5" customHeight="1" outlineLevel="6">
      <c r="A321" s="16" t="s">
        <v>214</v>
      </c>
      <c r="B321" s="17" t="s">
        <v>140</v>
      </c>
      <c r="C321" s="17" t="s">
        <v>9</v>
      </c>
      <c r="D321" s="17" t="s">
        <v>10</v>
      </c>
      <c r="E321" s="17" t="s">
        <v>11</v>
      </c>
      <c r="F321" s="18">
        <f>F322</f>
        <v>37138.78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</row>
    <row r="322" spans="1:6" ht="15.75">
      <c r="A322" s="19" t="s">
        <v>12</v>
      </c>
      <c r="B322" s="20" t="s">
        <v>140</v>
      </c>
      <c r="C322" s="20" t="s">
        <v>13</v>
      </c>
      <c r="D322" s="20" t="s">
        <v>10</v>
      </c>
      <c r="E322" s="20" t="s">
        <v>11</v>
      </c>
      <c r="F322" s="21">
        <f>F323+F329</f>
        <v>37138.78</v>
      </c>
    </row>
    <row r="323" spans="1:6" ht="15.75" outlineLevel="1">
      <c r="A323" s="19" t="s">
        <v>47</v>
      </c>
      <c r="B323" s="20" t="s">
        <v>140</v>
      </c>
      <c r="C323" s="20" t="s">
        <v>161</v>
      </c>
      <c r="D323" s="20" t="s">
        <v>10</v>
      </c>
      <c r="E323" s="20" t="s">
        <v>11</v>
      </c>
      <c r="F323" s="21">
        <f>F324+F326</f>
        <v>36652.24</v>
      </c>
    </row>
    <row r="324" spans="1:6" ht="31.5" outlineLevel="1">
      <c r="A324" s="19" t="s">
        <v>107</v>
      </c>
      <c r="B324" s="20" t="s">
        <v>140</v>
      </c>
      <c r="C324" s="20" t="s">
        <v>161</v>
      </c>
      <c r="D324" s="20" t="s">
        <v>162</v>
      </c>
      <c r="E324" s="20" t="s">
        <v>11</v>
      </c>
      <c r="F324" s="21">
        <f>F325</f>
        <v>17278.1</v>
      </c>
    </row>
    <row r="325" spans="1:6" ht="15.75" outlineLevel="1">
      <c r="A325" s="19" t="s">
        <v>227</v>
      </c>
      <c r="B325" s="20" t="s">
        <v>140</v>
      </c>
      <c r="C325" s="20" t="s">
        <v>161</v>
      </c>
      <c r="D325" s="20" t="s">
        <v>162</v>
      </c>
      <c r="E325" s="20" t="s">
        <v>114</v>
      </c>
      <c r="F325" s="21">
        <f>17278.1</f>
        <v>17278.1</v>
      </c>
    </row>
    <row r="326" spans="1:6" ht="31.5" outlineLevel="3">
      <c r="A326" s="19" t="s">
        <v>141</v>
      </c>
      <c r="B326" s="20" t="s">
        <v>140</v>
      </c>
      <c r="C326" s="20" t="s">
        <v>161</v>
      </c>
      <c r="D326" s="20" t="s">
        <v>142</v>
      </c>
      <c r="E326" s="20" t="s">
        <v>11</v>
      </c>
      <c r="F326" s="21">
        <f>F327</f>
        <v>19374.14</v>
      </c>
    </row>
    <row r="327" spans="1:6" ht="31.5" outlineLevel="4">
      <c r="A327" s="19" t="s">
        <v>107</v>
      </c>
      <c r="B327" s="20" t="s">
        <v>140</v>
      </c>
      <c r="C327" s="20" t="s">
        <v>161</v>
      </c>
      <c r="D327" s="20" t="s">
        <v>143</v>
      </c>
      <c r="E327" s="20" t="s">
        <v>11</v>
      </c>
      <c r="F327" s="21">
        <f>F328</f>
        <v>19374.14</v>
      </c>
    </row>
    <row r="328" spans="1:6" ht="15.75" customHeight="1" outlineLevel="6">
      <c r="A328" s="19" t="s">
        <v>227</v>
      </c>
      <c r="B328" s="20" t="s">
        <v>140</v>
      </c>
      <c r="C328" s="20" t="s">
        <v>161</v>
      </c>
      <c r="D328" s="20" t="s">
        <v>143</v>
      </c>
      <c r="E328" s="20" t="s">
        <v>114</v>
      </c>
      <c r="F328" s="21">
        <f>20257.14+3427-4500+190</f>
        <v>19374.14</v>
      </c>
    </row>
    <row r="329" spans="1:6" ht="15.75" customHeight="1" outlineLevel="6">
      <c r="A329" s="19" t="s">
        <v>148</v>
      </c>
      <c r="B329" s="20" t="s">
        <v>140</v>
      </c>
      <c r="C329" s="20" t="s">
        <v>161</v>
      </c>
      <c r="D329" s="20" t="s">
        <v>149</v>
      </c>
      <c r="E329" s="20" t="s">
        <v>11</v>
      </c>
      <c r="F329" s="21">
        <f>F330</f>
        <v>486.54</v>
      </c>
    </row>
    <row r="330" spans="1:6" ht="65.25" customHeight="1" outlineLevel="6">
      <c r="A330" s="19" t="s">
        <v>221</v>
      </c>
      <c r="B330" s="20" t="s">
        <v>140</v>
      </c>
      <c r="C330" s="20" t="s">
        <v>161</v>
      </c>
      <c r="D330" s="20" t="s">
        <v>222</v>
      </c>
      <c r="E330" s="20" t="s">
        <v>11</v>
      </c>
      <c r="F330" s="21">
        <f>F331</f>
        <v>486.54</v>
      </c>
    </row>
    <row r="331" spans="1:6" ht="15.75" customHeight="1" outlineLevel="6">
      <c r="A331" s="19" t="s">
        <v>227</v>
      </c>
      <c r="B331" s="20" t="s">
        <v>140</v>
      </c>
      <c r="C331" s="20" t="s">
        <v>161</v>
      </c>
      <c r="D331" s="20" t="s">
        <v>222</v>
      </c>
      <c r="E331" s="20" t="s">
        <v>114</v>
      </c>
      <c r="F331" s="21">
        <v>486.54</v>
      </c>
    </row>
    <row r="332" spans="1:6" ht="19.5" customHeight="1">
      <c r="A332" s="35" t="s">
        <v>177</v>
      </c>
      <c r="B332" s="35"/>
      <c r="C332" s="35"/>
      <c r="D332" s="35"/>
      <c r="E332" s="35"/>
      <c r="F332" s="18">
        <f>F16+F31+F196+F272+F313+F321</f>
        <v>645011.0758</v>
      </c>
    </row>
    <row r="333" spans="1:6" ht="15.75">
      <c r="A333" s="4"/>
      <c r="B333" s="4"/>
      <c r="C333" s="4"/>
      <c r="D333" s="4"/>
      <c r="E333" s="4"/>
      <c r="F333" s="4"/>
    </row>
    <row r="334" spans="1:6" ht="12.75" customHeight="1">
      <c r="A334" s="4"/>
      <c r="B334" s="4"/>
      <c r="C334" s="4"/>
      <c r="D334" s="4"/>
      <c r="E334" s="4"/>
      <c r="F334" s="4"/>
    </row>
    <row r="335" spans="1:6" ht="15.75">
      <c r="A335" s="4"/>
      <c r="B335" s="4"/>
      <c r="C335" s="4"/>
      <c r="D335" s="4"/>
      <c r="E335" s="4"/>
      <c r="F335" s="4"/>
    </row>
    <row r="336" spans="1:6" ht="15.75">
      <c r="A336" s="4"/>
      <c r="B336" s="4"/>
      <c r="C336" s="4"/>
      <c r="D336" s="4"/>
      <c r="E336" s="4"/>
      <c r="F336" s="4"/>
    </row>
    <row r="337" spans="1:6" ht="15.75">
      <c r="A337" s="4"/>
      <c r="B337" s="4"/>
      <c r="C337" s="4"/>
      <c r="D337" s="4"/>
      <c r="E337" s="4"/>
      <c r="F337" s="4"/>
    </row>
    <row r="338" spans="1:6" ht="15.75">
      <c r="A338" s="4"/>
      <c r="B338" s="4"/>
      <c r="C338" s="4"/>
      <c r="D338" s="4"/>
      <c r="E338" s="4"/>
      <c r="F338" s="4"/>
    </row>
    <row r="339" spans="1:6" ht="15.75">
      <c r="A339" s="4"/>
      <c r="B339" s="4"/>
      <c r="C339" s="4"/>
      <c r="D339" s="4"/>
      <c r="E339" s="4"/>
      <c r="F339" s="4"/>
    </row>
    <row r="340" spans="1:6" ht="15.75">
      <c r="A340" s="4"/>
      <c r="B340" s="4"/>
      <c r="C340" s="4"/>
      <c r="D340" s="4"/>
      <c r="E340" s="4"/>
      <c r="F340" s="4"/>
    </row>
    <row r="341" spans="1:6" ht="15.75">
      <c r="A341" s="4"/>
      <c r="B341" s="4"/>
      <c r="C341" s="4"/>
      <c r="D341" s="4"/>
      <c r="E341" s="4"/>
      <c r="F341" s="4"/>
    </row>
    <row r="342" spans="1:6" ht="15.75">
      <c r="A342" s="4"/>
      <c r="B342" s="4"/>
      <c r="C342" s="4"/>
      <c r="D342" s="4"/>
      <c r="E342" s="4"/>
      <c r="F342" s="4"/>
    </row>
    <row r="343" spans="1:6" ht="15.75">
      <c r="A343" s="4"/>
      <c r="B343" s="4"/>
      <c r="C343" s="4"/>
      <c r="D343" s="4"/>
      <c r="E343" s="4"/>
      <c r="F343" s="4"/>
    </row>
    <row r="344" spans="1:6" ht="15.75">
      <c r="A344" s="4"/>
      <c r="B344" s="4"/>
      <c r="C344" s="4"/>
      <c r="D344" s="4"/>
      <c r="E344" s="4"/>
      <c r="F344" s="4"/>
    </row>
    <row r="345" spans="1:6" ht="15.75">
      <c r="A345" s="4"/>
      <c r="B345" s="4"/>
      <c r="C345" s="4"/>
      <c r="D345" s="4"/>
      <c r="E345" s="4"/>
      <c r="F345" s="4"/>
    </row>
    <row r="346" spans="1:6" ht="15.75">
      <c r="A346" s="4"/>
      <c r="B346" s="4"/>
      <c r="C346" s="4"/>
      <c r="D346" s="4"/>
      <c r="E346" s="4"/>
      <c r="F346" s="4"/>
    </row>
    <row r="347" spans="1:6" ht="15.75">
      <c r="A347" s="4"/>
      <c r="B347" s="4"/>
      <c r="C347" s="4"/>
      <c r="D347" s="4"/>
      <c r="E347" s="4"/>
      <c r="F347" s="4"/>
    </row>
    <row r="348" spans="1:6" ht="15.75">
      <c r="A348" s="4"/>
      <c r="B348" s="4"/>
      <c r="C348" s="4"/>
      <c r="D348" s="4"/>
      <c r="E348" s="4"/>
      <c r="F348" s="4"/>
    </row>
    <row r="349" spans="1:6" ht="15.75">
      <c r="A349" s="4"/>
      <c r="B349" s="4"/>
      <c r="C349" s="4"/>
      <c r="D349" s="4"/>
      <c r="E349" s="4"/>
      <c r="F349" s="4"/>
    </row>
    <row r="350" spans="1:6" ht="15.75">
      <c r="A350" s="4"/>
      <c r="B350" s="4"/>
      <c r="C350" s="4"/>
      <c r="D350" s="4"/>
      <c r="E350" s="4"/>
      <c r="F350" s="4"/>
    </row>
    <row r="351" spans="1:6" ht="15.75">
      <c r="A351" s="4"/>
      <c r="B351" s="4"/>
      <c r="C351" s="4"/>
      <c r="D351" s="4"/>
      <c r="E351" s="4"/>
      <c r="F351" s="4"/>
    </row>
    <row r="352" spans="1:6" ht="15.75">
      <c r="A352" s="4"/>
      <c r="B352" s="4"/>
      <c r="C352" s="4"/>
      <c r="D352" s="4"/>
      <c r="E352" s="4"/>
      <c r="F352" s="4"/>
    </row>
    <row r="353" spans="1:6" ht="15.75">
      <c r="A353" s="4"/>
      <c r="B353" s="4"/>
      <c r="C353" s="4"/>
      <c r="D353" s="4"/>
      <c r="E353" s="4"/>
      <c r="F353" s="4"/>
    </row>
    <row r="354" spans="1:6" ht="15.75">
      <c r="A354" s="4"/>
      <c r="B354" s="4"/>
      <c r="C354" s="4"/>
      <c r="D354" s="4"/>
      <c r="E354" s="4"/>
      <c r="F354" s="4"/>
    </row>
    <row r="355" spans="1:6" ht="15.75">
      <c r="A355" s="4"/>
      <c r="B355" s="4"/>
      <c r="C355" s="4"/>
      <c r="D355" s="4"/>
      <c r="E355" s="4"/>
      <c r="F355" s="4"/>
    </row>
    <row r="356" spans="1:6" ht="15.75">
      <c r="A356" s="4"/>
      <c r="B356" s="4"/>
      <c r="C356" s="4"/>
      <c r="D356" s="4"/>
      <c r="E356" s="4"/>
      <c r="F356" s="4"/>
    </row>
    <row r="357" spans="1:6" ht="15.75">
      <c r="A357" s="4"/>
      <c r="B357" s="4"/>
      <c r="C357" s="4"/>
      <c r="D357" s="4"/>
      <c r="E357" s="4"/>
      <c r="F357" s="4"/>
    </row>
    <row r="358" spans="1:6" ht="15.75">
      <c r="A358" s="4"/>
      <c r="B358" s="4"/>
      <c r="C358" s="4"/>
      <c r="D358" s="4"/>
      <c r="E358" s="4"/>
      <c r="F358" s="4"/>
    </row>
    <row r="359" spans="1:6" ht="15.75">
      <c r="A359" s="4"/>
      <c r="B359" s="4"/>
      <c r="C359" s="4"/>
      <c r="D359" s="4"/>
      <c r="E359" s="4"/>
      <c r="F359" s="4"/>
    </row>
    <row r="360" spans="1:6" ht="15.75">
      <c r="A360" s="4"/>
      <c r="B360" s="4"/>
      <c r="C360" s="4"/>
      <c r="D360" s="4"/>
      <c r="E360" s="4"/>
      <c r="F360" s="4"/>
    </row>
    <row r="361" spans="1:6" ht="15.75">
      <c r="A361" s="4"/>
      <c r="B361" s="4"/>
      <c r="C361" s="4"/>
      <c r="D361" s="4"/>
      <c r="E361" s="4"/>
      <c r="F361" s="4"/>
    </row>
    <row r="362" spans="1:6" ht="15.75">
      <c r="A362" s="4"/>
      <c r="B362" s="4"/>
      <c r="C362" s="4"/>
      <c r="D362" s="4"/>
      <c r="E362" s="4"/>
      <c r="F362" s="4"/>
    </row>
    <row r="363" spans="1:6" ht="15.75">
      <c r="A363" s="4"/>
      <c r="B363" s="4"/>
      <c r="C363" s="4"/>
      <c r="D363" s="4"/>
      <c r="E363" s="4"/>
      <c r="F363" s="4"/>
    </row>
    <row r="364" spans="1:6" ht="15.75">
      <c r="A364" s="4"/>
      <c r="B364" s="4"/>
      <c r="C364" s="4"/>
      <c r="D364" s="4"/>
      <c r="E364" s="4"/>
      <c r="F364" s="4"/>
    </row>
    <row r="365" spans="1:6" ht="15.75">
      <c r="A365" s="4"/>
      <c r="B365" s="4"/>
      <c r="C365" s="4"/>
      <c r="D365" s="4"/>
      <c r="E365" s="4"/>
      <c r="F365" s="4"/>
    </row>
    <row r="366" spans="1:6" ht="15.75">
      <c r="A366" s="4"/>
      <c r="B366" s="4"/>
      <c r="C366" s="4"/>
      <c r="D366" s="4"/>
      <c r="E366" s="4"/>
      <c r="F366" s="4"/>
    </row>
    <row r="367" spans="1:6" ht="15.75">
      <c r="A367" s="4"/>
      <c r="B367" s="4"/>
      <c r="C367" s="4"/>
      <c r="D367" s="4"/>
      <c r="E367" s="4"/>
      <c r="F367" s="4"/>
    </row>
    <row r="368" spans="1:6" ht="15.75">
      <c r="A368" s="4"/>
      <c r="B368" s="4"/>
      <c r="C368" s="4"/>
      <c r="D368" s="4"/>
      <c r="E368" s="4"/>
      <c r="F368" s="4"/>
    </row>
    <row r="369" spans="1:6" ht="15.75">
      <c r="A369" s="4"/>
      <c r="B369" s="4"/>
      <c r="C369" s="4"/>
      <c r="D369" s="4"/>
      <c r="E369" s="4"/>
      <c r="F369" s="4"/>
    </row>
    <row r="370" spans="1:6" ht="15.75">
      <c r="A370" s="4"/>
      <c r="B370" s="4"/>
      <c r="C370" s="4"/>
      <c r="D370" s="4"/>
      <c r="E370" s="4"/>
      <c r="F370" s="4"/>
    </row>
    <row r="371" spans="1:6" ht="15.75">
      <c r="A371" s="4"/>
      <c r="B371" s="4"/>
      <c r="C371" s="4"/>
      <c r="D371" s="4"/>
      <c r="E371" s="4"/>
      <c r="F371" s="4"/>
    </row>
    <row r="372" spans="1:6" ht="15.75">
      <c r="A372" s="4"/>
      <c r="B372" s="4"/>
      <c r="C372" s="4"/>
      <c r="D372" s="4"/>
      <c r="E372" s="4"/>
      <c r="F372" s="4"/>
    </row>
    <row r="373" spans="1:6" ht="15.75">
      <c r="A373" s="4"/>
      <c r="B373" s="4"/>
      <c r="C373" s="4"/>
      <c r="D373" s="4"/>
      <c r="E373" s="4"/>
      <c r="F373" s="4"/>
    </row>
    <row r="374" spans="1:6" ht="15.75">
      <c r="A374" s="4"/>
      <c r="B374" s="4"/>
      <c r="C374" s="4"/>
      <c r="D374" s="4"/>
      <c r="E374" s="4"/>
      <c r="F374" s="4"/>
    </row>
    <row r="375" spans="1:6" ht="15.75">
      <c r="A375" s="4"/>
      <c r="B375" s="4"/>
      <c r="C375" s="4"/>
      <c r="D375" s="4"/>
      <c r="E375" s="4"/>
      <c r="F375" s="4"/>
    </row>
    <row r="376" spans="1:6" ht="15.75">
      <c r="A376" s="4"/>
      <c r="B376" s="4"/>
      <c r="C376" s="4"/>
      <c r="D376" s="4"/>
      <c r="E376" s="4"/>
      <c r="F376" s="4"/>
    </row>
    <row r="377" spans="1:6" ht="15.75">
      <c r="A377" s="4"/>
      <c r="B377" s="4"/>
      <c r="C377" s="4"/>
      <c r="D377" s="4"/>
      <c r="E377" s="4"/>
      <c r="F377" s="4"/>
    </row>
    <row r="378" spans="1:6" ht="15.75">
      <c r="A378" s="4"/>
      <c r="B378" s="4"/>
      <c r="C378" s="4"/>
      <c r="D378" s="4"/>
      <c r="E378" s="4"/>
      <c r="F378" s="4"/>
    </row>
    <row r="379" spans="1:6" ht="15.75">
      <c r="A379" s="4"/>
      <c r="B379" s="4"/>
      <c r="C379" s="4"/>
      <c r="D379" s="4"/>
      <c r="E379" s="4"/>
      <c r="F379" s="4"/>
    </row>
    <row r="380" spans="1:6" ht="15.75">
      <c r="A380" s="4"/>
      <c r="B380" s="4"/>
      <c r="C380" s="4"/>
      <c r="D380" s="4"/>
      <c r="E380" s="4"/>
      <c r="F380" s="4"/>
    </row>
    <row r="381" spans="1:6" ht="15.75">
      <c r="A381" s="4"/>
      <c r="B381" s="4"/>
      <c r="C381" s="4"/>
      <c r="D381" s="4"/>
      <c r="E381" s="4"/>
      <c r="F381" s="4"/>
    </row>
    <row r="382" spans="1:6" ht="15.75">
      <c r="A382" s="4"/>
      <c r="B382" s="4"/>
      <c r="C382" s="4"/>
      <c r="D382" s="4"/>
      <c r="E382" s="4"/>
      <c r="F382" s="4"/>
    </row>
    <row r="383" spans="1:6" ht="15.75">
      <c r="A383" s="4"/>
      <c r="B383" s="4"/>
      <c r="C383" s="4"/>
      <c r="D383" s="4"/>
      <c r="E383" s="4"/>
      <c r="F383" s="4"/>
    </row>
    <row r="384" spans="1:6" ht="15.75">
      <c r="A384" s="4"/>
      <c r="B384" s="4"/>
      <c r="C384" s="4"/>
      <c r="D384" s="4"/>
      <c r="E384" s="4"/>
      <c r="F384" s="4"/>
    </row>
    <row r="385" spans="1:6" ht="15.75">
      <c r="A385" s="4"/>
      <c r="B385" s="4"/>
      <c r="C385" s="4"/>
      <c r="D385" s="4"/>
      <c r="E385" s="4"/>
      <c r="F385" s="4"/>
    </row>
    <row r="386" spans="1:6" ht="15.75">
      <c r="A386" s="4"/>
      <c r="B386" s="4"/>
      <c r="C386" s="4"/>
      <c r="D386" s="4"/>
      <c r="E386" s="4"/>
      <c r="F386" s="4"/>
    </row>
    <row r="387" spans="1:6" ht="15.75">
      <c r="A387" s="4"/>
      <c r="B387" s="4"/>
      <c r="C387" s="4"/>
      <c r="D387" s="4"/>
      <c r="E387" s="4"/>
      <c r="F387" s="4"/>
    </row>
    <row r="388" spans="1:6" ht="15.75">
      <c r="A388" s="4"/>
      <c r="B388" s="4"/>
      <c r="C388" s="4"/>
      <c r="D388" s="4"/>
      <c r="E388" s="4"/>
      <c r="F388" s="4"/>
    </row>
    <row r="389" spans="1:6" ht="15.75">
      <c r="A389" s="4"/>
      <c r="B389" s="4"/>
      <c r="C389" s="4"/>
      <c r="D389" s="4"/>
      <c r="E389" s="4"/>
      <c r="F389" s="4"/>
    </row>
    <row r="390" spans="1:6" ht="15.75">
      <c r="A390" s="4"/>
      <c r="B390" s="4"/>
      <c r="C390" s="4"/>
      <c r="D390" s="4"/>
      <c r="E390" s="4"/>
      <c r="F390" s="4"/>
    </row>
    <row r="391" spans="1:6" ht="15.75">
      <c r="A391" s="4"/>
      <c r="B391" s="4"/>
      <c r="C391" s="4"/>
      <c r="D391" s="4"/>
      <c r="E391" s="4"/>
      <c r="F391" s="4"/>
    </row>
    <row r="392" spans="1:6" ht="15.75">
      <c r="A392" s="4"/>
      <c r="B392" s="4"/>
      <c r="C392" s="4"/>
      <c r="D392" s="4"/>
      <c r="E392" s="4"/>
      <c r="F392" s="4"/>
    </row>
    <row r="393" spans="1:6" ht="15.75">
      <c r="A393" s="4"/>
      <c r="B393" s="4"/>
      <c r="C393" s="4"/>
      <c r="D393" s="4"/>
      <c r="E393" s="4"/>
      <c r="F393" s="4"/>
    </row>
    <row r="394" spans="1:6" ht="15.75">
      <c r="A394" s="4"/>
      <c r="B394" s="4"/>
      <c r="C394" s="4"/>
      <c r="D394" s="4"/>
      <c r="E394" s="4"/>
      <c r="F394" s="4"/>
    </row>
    <row r="395" spans="1:6" ht="15.75">
      <c r="A395" s="4"/>
      <c r="B395" s="4"/>
      <c r="C395" s="4"/>
      <c r="D395" s="4"/>
      <c r="E395" s="4"/>
      <c r="F395" s="4"/>
    </row>
    <row r="396" spans="1:6" ht="15.75">
      <c r="A396" s="4"/>
      <c r="B396" s="4"/>
      <c r="C396" s="4"/>
      <c r="D396" s="4"/>
      <c r="E396" s="4"/>
      <c r="F396" s="4"/>
    </row>
    <row r="397" spans="1:6" ht="15.75">
      <c r="A397" s="4"/>
      <c r="B397" s="4"/>
      <c r="C397" s="4"/>
      <c r="D397" s="4"/>
      <c r="E397" s="4"/>
      <c r="F397" s="4"/>
    </row>
    <row r="398" spans="1:6" ht="15.75">
      <c r="A398" s="4"/>
      <c r="B398" s="4"/>
      <c r="C398" s="4"/>
      <c r="D398" s="4"/>
      <c r="E398" s="4"/>
      <c r="F398" s="4"/>
    </row>
    <row r="399" spans="1:6" ht="15.75">
      <c r="A399" s="4"/>
      <c r="B399" s="4"/>
      <c r="C399" s="4"/>
      <c r="D399" s="4"/>
      <c r="E399" s="4"/>
      <c r="F399" s="4"/>
    </row>
    <row r="400" spans="1:6" ht="15.75">
      <c r="A400" s="4"/>
      <c r="B400" s="4"/>
      <c r="C400" s="4"/>
      <c r="D400" s="4"/>
      <c r="E400" s="4"/>
      <c r="F400" s="4"/>
    </row>
    <row r="401" spans="1:6" ht="15.75">
      <c r="A401" s="4"/>
      <c r="B401" s="4"/>
      <c r="C401" s="4"/>
      <c r="D401" s="4"/>
      <c r="E401" s="4"/>
      <c r="F401" s="4"/>
    </row>
    <row r="402" spans="1:6" ht="15.75">
      <c r="A402" s="4"/>
      <c r="B402" s="4"/>
      <c r="C402" s="4"/>
      <c r="D402" s="4"/>
      <c r="E402" s="4"/>
      <c r="F402" s="4"/>
    </row>
    <row r="403" spans="1:6" ht="15.75">
      <c r="A403" s="4"/>
      <c r="B403" s="4"/>
      <c r="C403" s="4"/>
      <c r="D403" s="4"/>
      <c r="E403" s="4"/>
      <c r="F403" s="4"/>
    </row>
    <row r="404" spans="1:6" ht="15.75">
      <c r="A404" s="4"/>
      <c r="B404" s="4"/>
      <c r="C404" s="4"/>
      <c r="D404" s="4"/>
      <c r="E404" s="4"/>
      <c r="F404" s="4"/>
    </row>
    <row r="405" spans="1:6" ht="15.75">
      <c r="A405" s="4"/>
      <c r="B405" s="4"/>
      <c r="C405" s="4"/>
      <c r="D405" s="4"/>
      <c r="E405" s="4"/>
      <c r="F405" s="4"/>
    </row>
    <row r="406" spans="1:6" ht="15.75">
      <c r="A406" s="4"/>
      <c r="B406" s="4"/>
      <c r="C406" s="4"/>
      <c r="D406" s="4"/>
      <c r="E406" s="4"/>
      <c r="F406" s="4"/>
    </row>
    <row r="407" spans="1:6" ht="15.75">
      <c r="A407" s="4"/>
      <c r="B407" s="4"/>
      <c r="C407" s="4"/>
      <c r="D407" s="4"/>
      <c r="E407" s="4"/>
      <c r="F407" s="4"/>
    </row>
    <row r="408" spans="1:6" ht="15.75">
      <c r="A408" s="4"/>
      <c r="B408" s="4"/>
      <c r="C408" s="4"/>
      <c r="D408" s="4"/>
      <c r="E408" s="4"/>
      <c r="F408" s="4"/>
    </row>
    <row r="409" spans="1:6" ht="15.75">
      <c r="A409" s="4"/>
      <c r="B409" s="4"/>
      <c r="C409" s="4"/>
      <c r="D409" s="4"/>
      <c r="E409" s="4"/>
      <c r="F409" s="4"/>
    </row>
    <row r="410" spans="1:6" ht="15.75">
      <c r="A410" s="4"/>
      <c r="B410" s="4"/>
      <c r="C410" s="4"/>
      <c r="D410" s="4"/>
      <c r="E410" s="4"/>
      <c r="F410" s="4"/>
    </row>
    <row r="411" spans="1:6" ht="15.75">
      <c r="A411" s="4"/>
      <c r="B411" s="4"/>
      <c r="C411" s="4"/>
      <c r="D411" s="4"/>
      <c r="E411" s="4"/>
      <c r="F411" s="4"/>
    </row>
    <row r="412" spans="1:6" ht="15.75">
      <c r="A412" s="4"/>
      <c r="B412" s="4"/>
      <c r="C412" s="4"/>
      <c r="D412" s="4"/>
      <c r="E412" s="4"/>
      <c r="F412" s="4"/>
    </row>
    <row r="413" spans="1:6" ht="15.75">
      <c r="A413" s="4"/>
      <c r="B413" s="4"/>
      <c r="C413" s="4"/>
      <c r="D413" s="4"/>
      <c r="E413" s="4"/>
      <c r="F413" s="4"/>
    </row>
    <row r="414" spans="1:6" ht="15.75">
      <c r="A414" s="4"/>
      <c r="B414" s="4"/>
      <c r="C414" s="4"/>
      <c r="D414" s="4"/>
      <c r="E414" s="4"/>
      <c r="F414" s="4"/>
    </row>
    <row r="415" spans="1:6" ht="15.75">
      <c r="A415" s="4"/>
      <c r="B415" s="4"/>
      <c r="C415" s="4"/>
      <c r="D415" s="4"/>
      <c r="E415" s="4"/>
      <c r="F415" s="4"/>
    </row>
    <row r="416" spans="1:6" ht="15.75">
      <c r="A416" s="4"/>
      <c r="B416" s="4"/>
      <c r="C416" s="4"/>
      <c r="D416" s="4"/>
      <c r="E416" s="4"/>
      <c r="F416" s="4"/>
    </row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  <row r="1287" s="4" customFormat="1" ht="12.75"/>
    <row r="1288" s="4" customFormat="1" ht="12.75"/>
    <row r="1289" s="4" customFormat="1" ht="12.75"/>
    <row r="1290" s="4" customFormat="1" ht="12.75"/>
    <row r="1291" s="4" customFormat="1" ht="12.75"/>
    <row r="1292" s="4" customFormat="1" ht="12.75"/>
    <row r="1293" s="4" customFormat="1" ht="12.75"/>
    <row r="1294" s="4" customFormat="1" ht="12.75"/>
    <row r="1295" s="4" customFormat="1" ht="12.75"/>
    <row r="1296" s="4" customFormat="1" ht="12.75"/>
    <row r="1297" s="4" customFormat="1" ht="12.75"/>
    <row r="1298" s="4" customFormat="1" ht="12.75"/>
    <row r="1299" s="4" customFormat="1" ht="12.75"/>
    <row r="1300" s="4" customFormat="1" ht="12.75"/>
    <row r="1301" s="4" customFormat="1" ht="12.75"/>
    <row r="1302" s="4" customFormat="1" ht="12.75"/>
    <row r="1303" s="4" customFormat="1" ht="12.75"/>
    <row r="1304" s="4" customFormat="1" ht="12.75"/>
    <row r="1305" s="4" customFormat="1" ht="12.75"/>
    <row r="1306" s="4" customFormat="1" ht="12.75"/>
    <row r="1307" s="4" customFormat="1" ht="12.75"/>
    <row r="1308" s="4" customFormat="1" ht="12.75"/>
    <row r="1309" s="4" customFormat="1" ht="12.75"/>
    <row r="1310" s="4" customFormat="1" ht="12.75"/>
    <row r="1311" s="4" customFormat="1" ht="12.75"/>
    <row r="1312" s="4" customFormat="1" ht="12.75"/>
    <row r="1313" s="4" customFormat="1" ht="12.75"/>
    <row r="1314" s="4" customFormat="1" ht="12.75"/>
    <row r="1315" s="4" customFormat="1" ht="12.75"/>
    <row r="1316" s="4" customFormat="1" ht="12.75"/>
    <row r="1317" s="4" customFormat="1" ht="12.75"/>
    <row r="1318" s="4" customFormat="1" ht="12.75"/>
    <row r="1319" s="4" customFormat="1" ht="12.75"/>
    <row r="1320" s="4" customFormat="1" ht="12.75"/>
    <row r="1321" s="4" customFormat="1" ht="12.75"/>
    <row r="1322" s="4" customFormat="1" ht="12.75"/>
    <row r="1323" s="4" customFormat="1" ht="12.75"/>
    <row r="1324" s="4" customFormat="1" ht="12.75"/>
    <row r="1325" s="4" customFormat="1" ht="12.75"/>
    <row r="1326" s="4" customFormat="1" ht="12.75"/>
    <row r="1327" s="4" customFormat="1" ht="12.75"/>
    <row r="1328" s="4" customFormat="1" ht="12.75"/>
    <row r="1329" s="4" customFormat="1" ht="12.75"/>
    <row r="1330" s="4" customFormat="1" ht="12.75"/>
    <row r="1331" s="4" customFormat="1" ht="12.75"/>
    <row r="1332" s="4" customFormat="1" ht="12.75"/>
    <row r="1333" s="4" customFormat="1" ht="12.75"/>
    <row r="1334" s="4" customFormat="1" ht="12.75"/>
    <row r="1335" s="4" customFormat="1" ht="12.75"/>
    <row r="1336" s="4" customFormat="1" ht="12.75"/>
    <row r="1337" s="4" customFormat="1" ht="12.75"/>
    <row r="1338" s="4" customFormat="1" ht="12.75"/>
    <row r="1339" s="4" customFormat="1" ht="12.75"/>
    <row r="1340" s="4" customFormat="1" ht="12.75"/>
    <row r="1341" s="4" customFormat="1" ht="12.75"/>
    <row r="1342" s="4" customFormat="1" ht="12.75"/>
    <row r="1343" s="4" customFormat="1" ht="12.75"/>
    <row r="1344" s="4" customFormat="1" ht="12.75"/>
    <row r="1345" s="4" customFormat="1" ht="12.75"/>
    <row r="1346" s="4" customFormat="1" ht="12.75"/>
    <row r="1347" s="4" customFormat="1" ht="12.75"/>
    <row r="1348" s="4" customFormat="1" ht="12.75"/>
    <row r="1349" s="4" customFormat="1" ht="12.75"/>
    <row r="1350" s="4" customFormat="1" ht="12.75"/>
    <row r="1351" s="4" customFormat="1" ht="12.75"/>
    <row r="1352" s="4" customFormat="1" ht="12.75"/>
    <row r="1353" s="4" customFormat="1" ht="12.75"/>
    <row r="1354" s="4" customFormat="1" ht="12.75"/>
    <row r="1355" s="4" customFormat="1" ht="12.75"/>
    <row r="1356" s="4" customFormat="1" ht="12.75"/>
    <row r="1357" s="4" customFormat="1" ht="12.75"/>
    <row r="1358" s="4" customFormat="1" ht="12.75"/>
    <row r="1359" s="4" customFormat="1" ht="12.75"/>
    <row r="1360" s="4" customFormat="1" ht="12.75"/>
    <row r="1361" s="4" customFormat="1" ht="12.75"/>
    <row r="1362" s="4" customFormat="1" ht="12.75"/>
    <row r="1363" s="4" customFormat="1" ht="12.75"/>
    <row r="1364" s="4" customFormat="1" ht="12.75"/>
    <row r="1365" s="4" customFormat="1" ht="12.75"/>
    <row r="1366" s="4" customFormat="1" ht="12.75"/>
    <row r="1367" s="4" customFormat="1" ht="12.75"/>
    <row r="1368" s="4" customFormat="1" ht="12.75"/>
    <row r="1369" s="4" customFormat="1" ht="12.75"/>
    <row r="1370" s="4" customFormat="1" ht="12.75"/>
    <row r="1371" s="4" customFormat="1" ht="12.75"/>
    <row r="1372" s="4" customFormat="1" ht="12.75"/>
    <row r="1373" s="4" customFormat="1" ht="12.75"/>
    <row r="1374" s="4" customFormat="1" ht="12.75"/>
    <row r="1375" s="4" customFormat="1" ht="12.75"/>
    <row r="1376" s="4" customFormat="1" ht="12.75"/>
    <row r="1377" s="4" customFormat="1" ht="12.75"/>
    <row r="1378" s="4" customFormat="1" ht="12.75"/>
    <row r="1379" s="4" customFormat="1" ht="12.75"/>
    <row r="1380" s="4" customFormat="1" ht="12.75"/>
    <row r="1381" s="4" customFormat="1" ht="12.75"/>
    <row r="1382" s="4" customFormat="1" ht="12.75"/>
    <row r="1383" s="4" customFormat="1" ht="12.75"/>
    <row r="1384" s="4" customFormat="1" ht="12.75"/>
    <row r="1385" s="4" customFormat="1" ht="12.75"/>
    <row r="1386" s="4" customFormat="1" ht="12.75"/>
    <row r="1387" s="4" customFormat="1" ht="12.75"/>
    <row r="1388" s="4" customFormat="1" ht="12.75"/>
    <row r="1389" s="4" customFormat="1" ht="12.75"/>
    <row r="1390" s="4" customFormat="1" ht="12.75"/>
    <row r="1391" s="4" customFormat="1" ht="12.75"/>
    <row r="1392" s="4" customFormat="1" ht="12.75"/>
    <row r="1393" s="4" customFormat="1" ht="12.75"/>
    <row r="1394" s="4" customFormat="1" ht="12.75"/>
    <row r="1395" s="4" customFormat="1" ht="12.75"/>
    <row r="1396" s="4" customFormat="1" ht="12.75"/>
    <row r="1397" s="4" customFormat="1" ht="12.75"/>
    <row r="1398" s="4" customFormat="1" ht="12.75"/>
    <row r="1399" s="4" customFormat="1" ht="12.75"/>
    <row r="1400" s="4" customFormat="1" ht="12.75"/>
    <row r="1401" s="4" customFormat="1" ht="12.75"/>
    <row r="1402" s="4" customFormat="1" ht="12.75"/>
    <row r="1403" s="4" customFormat="1" ht="12.75"/>
    <row r="1404" s="4" customFormat="1" ht="12.75"/>
    <row r="1405" s="4" customFormat="1" ht="12.75"/>
    <row r="1406" s="4" customFormat="1" ht="12.75"/>
    <row r="1407" s="4" customFormat="1" ht="12.75"/>
    <row r="1408" s="4" customFormat="1" ht="12.75"/>
    <row r="1409" s="4" customFormat="1" ht="12.75"/>
    <row r="1410" s="4" customFormat="1" ht="12.75"/>
    <row r="1411" s="4" customFormat="1" ht="12.75"/>
    <row r="1412" s="4" customFormat="1" ht="12.75"/>
    <row r="1413" s="4" customFormat="1" ht="12.75"/>
    <row r="1414" s="4" customFormat="1" ht="12.75"/>
    <row r="1415" s="4" customFormat="1" ht="12.75"/>
    <row r="1416" s="4" customFormat="1" ht="12.75"/>
    <row r="1417" s="4" customFormat="1" ht="12.75"/>
    <row r="1418" s="4" customFormat="1" ht="12.75"/>
    <row r="1419" s="4" customFormat="1" ht="12.75"/>
    <row r="1420" s="4" customFormat="1" ht="12.75"/>
    <row r="1421" s="4" customFormat="1" ht="12.75"/>
    <row r="1422" s="4" customFormat="1" ht="12.75"/>
    <row r="1423" s="4" customFormat="1" ht="12.75"/>
    <row r="1424" s="4" customFormat="1" ht="12.75"/>
    <row r="1425" s="4" customFormat="1" ht="12.75"/>
    <row r="1426" s="4" customFormat="1" ht="12.75"/>
    <row r="1427" s="4" customFormat="1" ht="12.75"/>
    <row r="1428" s="4" customFormat="1" ht="12.75"/>
    <row r="1429" s="4" customFormat="1" ht="12.75"/>
    <row r="1430" s="4" customFormat="1" ht="12.75"/>
    <row r="1431" s="4" customFormat="1" ht="12.75"/>
    <row r="1432" s="4" customFormat="1" ht="12.75"/>
    <row r="1433" s="4" customFormat="1" ht="12.75"/>
    <row r="1434" s="4" customFormat="1" ht="12.75"/>
    <row r="1435" s="4" customFormat="1" ht="12.75"/>
    <row r="1436" s="4" customFormat="1" ht="12.75"/>
    <row r="1437" s="4" customFormat="1" ht="12.75"/>
    <row r="1438" s="4" customFormat="1" ht="12.75"/>
    <row r="1439" s="4" customFormat="1" ht="12.75"/>
    <row r="1440" s="4" customFormat="1" ht="12.75"/>
    <row r="1441" s="4" customFormat="1" ht="12.75"/>
    <row r="1442" s="4" customFormat="1" ht="12.75"/>
    <row r="1443" s="4" customFormat="1" ht="12.75"/>
    <row r="1444" s="4" customFormat="1" ht="12.75"/>
    <row r="1445" s="4" customFormat="1" ht="12.75"/>
    <row r="1446" s="4" customFormat="1" ht="12.75"/>
    <row r="1447" s="4" customFormat="1" ht="12.75"/>
    <row r="1448" s="4" customFormat="1" ht="12.75"/>
    <row r="1449" s="4" customFormat="1" ht="12.75"/>
    <row r="1450" s="4" customFormat="1" ht="12.75"/>
    <row r="1451" s="4" customFormat="1" ht="12.75"/>
    <row r="1452" s="4" customFormat="1" ht="12.75"/>
    <row r="1453" s="4" customFormat="1" ht="12.75"/>
    <row r="1454" s="4" customFormat="1" ht="12.75"/>
    <row r="1455" s="4" customFormat="1" ht="12.75"/>
    <row r="1456" s="4" customFormat="1" ht="12.75"/>
    <row r="1457" s="4" customFormat="1" ht="12.75"/>
    <row r="1458" s="4" customFormat="1" ht="12.75"/>
    <row r="1459" s="4" customFormat="1" ht="12.75"/>
    <row r="1460" s="4" customFormat="1" ht="12.75"/>
    <row r="1461" s="4" customFormat="1" ht="12.75"/>
    <row r="1462" s="4" customFormat="1" ht="12.75"/>
    <row r="1463" s="4" customFormat="1" ht="12.75"/>
    <row r="1464" s="4" customFormat="1" ht="12.75"/>
    <row r="1465" s="4" customFormat="1" ht="12.75"/>
    <row r="1466" s="4" customFormat="1" ht="12.75"/>
    <row r="1467" s="4" customFormat="1" ht="12.75"/>
    <row r="1468" s="4" customFormat="1" ht="12.75"/>
    <row r="1469" s="4" customFormat="1" ht="12.75"/>
    <row r="1470" s="4" customFormat="1" ht="12.75"/>
    <row r="1471" s="4" customFormat="1" ht="12.75"/>
    <row r="1472" s="4" customFormat="1" ht="12.75"/>
    <row r="1473" s="4" customFormat="1" ht="12.75"/>
    <row r="1474" s="4" customFormat="1" ht="12.75"/>
    <row r="1475" s="4" customFormat="1" ht="12.75"/>
    <row r="1476" s="4" customFormat="1" ht="12.75"/>
    <row r="1477" s="4" customFormat="1" ht="12.75"/>
    <row r="1478" s="4" customFormat="1" ht="12.75"/>
    <row r="1479" s="4" customFormat="1" ht="12.75"/>
    <row r="1480" s="4" customFormat="1" ht="12.75"/>
    <row r="1481" s="4" customFormat="1" ht="12.75"/>
    <row r="1482" s="4" customFormat="1" ht="12.75"/>
    <row r="1483" s="4" customFormat="1" ht="12.75"/>
    <row r="1484" s="4" customFormat="1" ht="12.75"/>
    <row r="1485" s="4" customFormat="1" ht="12.75"/>
    <row r="1486" s="4" customFormat="1" ht="12.75"/>
    <row r="1487" s="4" customFormat="1" ht="12.75"/>
    <row r="1488" s="4" customFormat="1" ht="12.75"/>
    <row r="1489" s="4" customFormat="1" ht="12.75"/>
    <row r="1490" s="4" customFormat="1" ht="12.75"/>
    <row r="1491" s="4" customFormat="1" ht="12.75"/>
    <row r="1492" s="4" customFormat="1" ht="12.75"/>
    <row r="1493" s="4" customFormat="1" ht="12.75"/>
    <row r="1494" s="4" customFormat="1" ht="12.75"/>
    <row r="1495" s="4" customFormat="1" ht="12.75"/>
    <row r="1496" s="4" customFormat="1" ht="12.75"/>
    <row r="1497" s="4" customFormat="1" ht="12.75"/>
    <row r="1498" s="4" customFormat="1" ht="12.75"/>
    <row r="1499" s="4" customFormat="1" ht="12.75"/>
    <row r="1500" s="4" customFormat="1" ht="12.75"/>
    <row r="1501" s="4" customFormat="1" ht="12.75"/>
    <row r="1502" s="4" customFormat="1" ht="12.75"/>
    <row r="1503" s="4" customFormat="1" ht="12.75"/>
    <row r="1504" s="4" customFormat="1" ht="12.75"/>
    <row r="1505" s="4" customFormat="1" ht="12.75"/>
    <row r="1506" s="4" customFormat="1" ht="12.75"/>
    <row r="1507" s="4" customFormat="1" ht="12.75"/>
    <row r="1508" s="4" customFormat="1" ht="12.75"/>
    <row r="1509" s="4" customFormat="1" ht="12.75"/>
    <row r="1510" s="4" customFormat="1" ht="12.75"/>
    <row r="1511" s="4" customFormat="1" ht="12.75"/>
    <row r="1512" s="4" customFormat="1" ht="12.75"/>
    <row r="1513" s="4" customFormat="1" ht="12.75"/>
    <row r="1514" s="4" customFormat="1" ht="12.75"/>
    <row r="1515" s="4" customFormat="1" ht="12.75"/>
    <row r="1516" s="4" customFormat="1" ht="12.75"/>
    <row r="1517" s="4" customFormat="1" ht="12.75"/>
    <row r="1518" s="4" customFormat="1" ht="12.75"/>
    <row r="1519" s="4" customFormat="1" ht="12.75"/>
    <row r="1520" s="4" customFormat="1" ht="12.75"/>
    <row r="1521" s="4" customFormat="1" ht="12.75"/>
    <row r="1522" s="4" customFormat="1" ht="12.75"/>
    <row r="1523" s="4" customFormat="1" ht="12.75"/>
    <row r="1524" s="4" customFormat="1" ht="12.75"/>
    <row r="1525" s="4" customFormat="1" ht="12.75"/>
    <row r="1526" s="4" customFormat="1" ht="12.75"/>
    <row r="1527" s="4" customFormat="1" ht="12.75"/>
    <row r="1528" s="4" customFormat="1" ht="12.75"/>
    <row r="1529" s="4" customFormat="1" ht="12.75"/>
    <row r="1530" s="4" customFormat="1" ht="12.75"/>
    <row r="1531" s="4" customFormat="1" ht="12.75"/>
    <row r="1532" s="4" customFormat="1" ht="12.75"/>
    <row r="1533" s="4" customFormat="1" ht="12.75"/>
    <row r="1534" s="4" customFormat="1" ht="12.75"/>
    <row r="1535" s="4" customFormat="1" ht="12.75"/>
    <row r="1536" s="4" customFormat="1" ht="12.75"/>
    <row r="1537" s="4" customFormat="1" ht="12.75"/>
    <row r="1538" s="4" customFormat="1" ht="12.75"/>
    <row r="1539" s="4" customFormat="1" ht="12.75"/>
    <row r="1540" s="4" customFormat="1" ht="12.75"/>
    <row r="1541" s="4" customFormat="1" ht="12.75"/>
    <row r="1542" s="4" customFormat="1" ht="12.75"/>
    <row r="1543" s="4" customFormat="1" ht="12.75"/>
    <row r="1544" s="4" customFormat="1" ht="12.75"/>
    <row r="1545" s="4" customFormat="1" ht="12.75"/>
    <row r="1546" s="4" customFormat="1" ht="12.75"/>
    <row r="1547" s="4" customFormat="1" ht="12.75"/>
    <row r="1548" s="4" customFormat="1" ht="12.75"/>
    <row r="1549" s="4" customFormat="1" ht="12.75"/>
    <row r="1550" s="4" customFormat="1" ht="12.75"/>
    <row r="1551" s="4" customFormat="1" ht="12.75"/>
    <row r="1552" s="4" customFormat="1" ht="12.75"/>
    <row r="1553" s="4" customFormat="1" ht="12.75"/>
    <row r="1554" s="4" customFormat="1" ht="12.75"/>
    <row r="1555" s="4" customFormat="1" ht="12.75"/>
    <row r="1556" s="4" customFormat="1" ht="12.75"/>
    <row r="1557" s="4" customFormat="1" ht="12.75"/>
    <row r="1558" s="4" customFormat="1" ht="12.75"/>
    <row r="1559" s="4" customFormat="1" ht="12.75"/>
    <row r="1560" s="4" customFormat="1" ht="12.75"/>
    <row r="1561" s="4" customFormat="1" ht="12.75"/>
    <row r="1562" s="4" customFormat="1" ht="12.75"/>
    <row r="1563" s="4" customFormat="1" ht="12.75"/>
    <row r="1564" s="4" customFormat="1" ht="12.75"/>
    <row r="1565" s="4" customFormat="1" ht="12.75"/>
    <row r="1566" s="4" customFormat="1" ht="12.75"/>
    <row r="1567" s="4" customFormat="1" ht="12.75"/>
    <row r="1568" s="4" customFormat="1" ht="12.75"/>
    <row r="1569" s="4" customFormat="1" ht="12.75"/>
    <row r="1570" s="4" customFormat="1" ht="12.75"/>
    <row r="1571" s="4" customFormat="1" ht="12.75"/>
    <row r="1572" s="4" customFormat="1" ht="12.75"/>
    <row r="1573" s="4" customFormat="1" ht="12.75"/>
    <row r="1574" s="4" customFormat="1" ht="12.75"/>
    <row r="1575" s="4" customFormat="1" ht="12.75"/>
    <row r="1576" s="4" customFormat="1" ht="12.75"/>
    <row r="1577" s="4" customFormat="1" ht="12.75"/>
    <row r="1578" s="4" customFormat="1" ht="12.75"/>
    <row r="1579" s="4" customFormat="1" ht="12.75"/>
    <row r="1580" s="4" customFormat="1" ht="12.75"/>
    <row r="1581" s="4" customFormat="1" ht="12.75"/>
    <row r="1582" s="4" customFormat="1" ht="12.75"/>
    <row r="1583" s="4" customFormat="1" ht="12.75"/>
    <row r="1584" s="4" customFormat="1" ht="12.75"/>
    <row r="1585" s="4" customFormat="1" ht="12.75"/>
    <row r="1586" s="4" customFormat="1" ht="12.75"/>
    <row r="1587" s="4" customFormat="1" ht="12.75"/>
    <row r="1588" s="4" customFormat="1" ht="12.75"/>
    <row r="1589" s="4" customFormat="1" ht="12.75"/>
    <row r="1590" s="4" customFormat="1" ht="12.75"/>
    <row r="1591" s="4" customFormat="1" ht="12.75"/>
    <row r="1592" s="4" customFormat="1" ht="12.75"/>
    <row r="1593" s="4" customFormat="1" ht="12.75"/>
    <row r="1594" s="4" customFormat="1" ht="12.75"/>
    <row r="1595" s="4" customFormat="1" ht="12.75"/>
    <row r="1596" s="4" customFormat="1" ht="12.75"/>
    <row r="1597" s="4" customFormat="1" ht="12.75"/>
    <row r="1598" s="4" customFormat="1" ht="12.75"/>
    <row r="1599" s="4" customFormat="1" ht="12.75"/>
    <row r="1600" s="4" customFormat="1" ht="12.75"/>
    <row r="1601" s="4" customFormat="1" ht="12.75"/>
    <row r="1602" s="4" customFormat="1" ht="12.75"/>
    <row r="1603" s="4" customFormat="1" ht="12.75"/>
    <row r="1604" s="4" customFormat="1" ht="12.75"/>
    <row r="1605" s="4" customFormat="1" ht="12.75"/>
    <row r="1606" s="4" customFormat="1" ht="12.75"/>
    <row r="1607" s="4" customFormat="1" ht="12.75"/>
    <row r="1608" s="4" customFormat="1" ht="12.75"/>
    <row r="1609" s="4" customFormat="1" ht="12.75"/>
    <row r="1610" s="4" customFormat="1" ht="12.75"/>
    <row r="1611" s="4" customFormat="1" ht="12.75"/>
    <row r="1612" s="4" customFormat="1" ht="12.75"/>
    <row r="1613" s="4" customFormat="1" ht="12.75"/>
    <row r="1614" s="4" customFormat="1" ht="12.75"/>
    <row r="1615" s="4" customFormat="1" ht="12.75"/>
    <row r="1616" s="4" customFormat="1" ht="12.75"/>
    <row r="1617" s="4" customFormat="1" ht="12.75"/>
    <row r="1618" s="4" customFormat="1" ht="12.75"/>
    <row r="1619" s="4" customFormat="1" ht="12.75"/>
    <row r="1620" s="4" customFormat="1" ht="12.75"/>
    <row r="1621" s="4" customFormat="1" ht="12.75"/>
    <row r="1622" s="4" customFormat="1" ht="12.75"/>
    <row r="1623" s="4" customFormat="1" ht="12.75"/>
    <row r="1624" s="4" customFormat="1" ht="12.75"/>
    <row r="1625" s="4" customFormat="1" ht="12.75"/>
    <row r="1626" s="4" customFormat="1" ht="12.75"/>
    <row r="1627" s="4" customFormat="1" ht="12.75"/>
    <row r="1628" s="4" customFormat="1" ht="12.75"/>
    <row r="1629" s="4" customFormat="1" ht="12.75"/>
    <row r="1630" s="4" customFormat="1" ht="12.75"/>
    <row r="1631" s="4" customFormat="1" ht="12.75"/>
    <row r="1632" s="4" customFormat="1" ht="12.75"/>
    <row r="1633" s="4" customFormat="1" ht="12.75"/>
    <row r="1634" s="4" customFormat="1" ht="12.75"/>
    <row r="1635" s="4" customFormat="1" ht="12.75"/>
    <row r="1636" s="4" customFormat="1" ht="12.75"/>
    <row r="1637" s="4" customFormat="1" ht="12.75"/>
    <row r="1638" s="4" customFormat="1" ht="12.75"/>
    <row r="1639" s="4" customFormat="1" ht="12.75"/>
    <row r="1640" s="4" customFormat="1" ht="12.75"/>
    <row r="1641" s="4" customFormat="1" ht="12.75"/>
    <row r="1642" s="4" customFormat="1" ht="12.75"/>
    <row r="1643" s="4" customFormat="1" ht="12.75"/>
    <row r="1644" s="4" customFormat="1" ht="12.75"/>
    <row r="1645" s="4" customFormat="1" ht="12.75"/>
    <row r="1646" s="4" customFormat="1" ht="12.75"/>
    <row r="1647" s="4" customFormat="1" ht="12.75"/>
    <row r="1648" s="4" customFormat="1" ht="12.75"/>
    <row r="1649" s="4" customFormat="1" ht="12.75"/>
    <row r="1650" s="4" customFormat="1" ht="12.75"/>
    <row r="1651" s="4" customFormat="1" ht="12.75"/>
    <row r="1652" s="4" customFormat="1" ht="12.75"/>
    <row r="1653" s="4" customFormat="1" ht="12.75"/>
    <row r="1654" s="4" customFormat="1" ht="12.75"/>
    <row r="1655" s="4" customFormat="1" ht="12.75"/>
    <row r="1656" s="4" customFormat="1" ht="12.75"/>
    <row r="1657" s="4" customFormat="1" ht="12.75"/>
    <row r="1658" s="4" customFormat="1" ht="12.75"/>
    <row r="1659" s="4" customFormat="1" ht="12.75"/>
    <row r="1660" s="4" customFormat="1" ht="12.75"/>
    <row r="1661" s="4" customFormat="1" ht="12.75"/>
    <row r="1662" s="4" customFormat="1" ht="12.75"/>
    <row r="1663" s="4" customFormat="1" ht="12.75"/>
    <row r="1664" s="4" customFormat="1" ht="12.75"/>
    <row r="1665" s="4" customFormat="1" ht="12.75"/>
    <row r="1666" s="4" customFormat="1" ht="12.75"/>
    <row r="1667" s="4" customFormat="1" ht="12.75"/>
    <row r="1668" s="4" customFormat="1" ht="12.75"/>
    <row r="1669" s="4" customFormat="1" ht="12.75"/>
    <row r="1670" s="4" customFormat="1" ht="12.75"/>
    <row r="1671" s="4" customFormat="1" ht="12.75"/>
    <row r="1672" s="4" customFormat="1" ht="12.75"/>
    <row r="1673" s="4" customFormat="1" ht="12.75"/>
    <row r="1674" s="4" customFormat="1" ht="12.75"/>
    <row r="1675" s="4" customFormat="1" ht="12.75"/>
    <row r="1676" s="4" customFormat="1" ht="12.75"/>
    <row r="1677" s="4" customFormat="1" ht="12.75"/>
    <row r="1678" s="4" customFormat="1" ht="12.75"/>
    <row r="1679" s="4" customFormat="1" ht="12.75"/>
    <row r="1680" s="4" customFormat="1" ht="12.75"/>
    <row r="1681" s="4" customFormat="1" ht="12.75"/>
    <row r="1682" s="4" customFormat="1" ht="12.75"/>
    <row r="1683" s="4" customFormat="1" ht="12.75"/>
    <row r="1684" s="4" customFormat="1" ht="12.75"/>
    <row r="1685" s="4" customFormat="1" ht="12.75"/>
    <row r="1686" s="4" customFormat="1" ht="12.75"/>
    <row r="1687" s="4" customFormat="1" ht="12.75"/>
    <row r="1688" s="4" customFormat="1" ht="12.75"/>
    <row r="1689" s="4" customFormat="1" ht="12.75"/>
    <row r="1690" s="4" customFormat="1" ht="12.75"/>
    <row r="1691" s="4" customFormat="1" ht="12.75"/>
    <row r="1692" s="4" customFormat="1" ht="12.75"/>
    <row r="1693" s="4" customFormat="1" ht="12.75"/>
    <row r="1694" s="4" customFormat="1" ht="12.75"/>
    <row r="1695" s="4" customFormat="1" ht="12.75"/>
    <row r="1696" s="4" customFormat="1" ht="12.75"/>
    <row r="1697" s="4" customFormat="1" ht="12.75"/>
    <row r="1698" s="4" customFormat="1" ht="12.75"/>
    <row r="1699" s="4" customFormat="1" ht="12.75"/>
    <row r="1700" s="4" customFormat="1" ht="12.75"/>
    <row r="1701" s="4" customFormat="1" ht="12.75"/>
    <row r="1702" s="4" customFormat="1" ht="12.75"/>
    <row r="1703" s="4" customFormat="1" ht="12.75"/>
    <row r="1704" s="4" customFormat="1" ht="12.75"/>
    <row r="1705" s="4" customFormat="1" ht="12.75"/>
    <row r="1706" s="4" customFormat="1" ht="12.75"/>
    <row r="1707" s="4" customFormat="1" ht="12.75"/>
    <row r="1708" s="4" customFormat="1" ht="12.75"/>
    <row r="1709" s="4" customFormat="1" ht="12.75"/>
    <row r="1710" s="4" customFormat="1" ht="12.75"/>
    <row r="1711" s="4" customFormat="1" ht="12.75"/>
    <row r="1712" s="4" customFormat="1" ht="12.75"/>
    <row r="1713" s="4" customFormat="1" ht="12.75"/>
    <row r="1714" s="4" customFormat="1" ht="12.75"/>
    <row r="1715" s="4" customFormat="1" ht="12.75"/>
    <row r="1716" s="4" customFormat="1" ht="12.75"/>
    <row r="1717" s="4" customFormat="1" ht="12.75"/>
    <row r="1718" s="4" customFormat="1" ht="12.75"/>
    <row r="1719" s="4" customFormat="1" ht="12.75"/>
    <row r="1720" s="4" customFormat="1" ht="12.75"/>
    <row r="1721" s="4" customFormat="1" ht="12.75"/>
    <row r="1722" s="4" customFormat="1" ht="12.75"/>
    <row r="1723" s="4" customFormat="1" ht="12.75"/>
    <row r="1724" s="4" customFormat="1" ht="12.75"/>
    <row r="1725" s="4" customFormat="1" ht="12.75"/>
    <row r="1726" s="4" customFormat="1" ht="12.75"/>
    <row r="1727" s="4" customFormat="1" ht="12.75"/>
    <row r="1728" s="4" customFormat="1" ht="12.75"/>
    <row r="1729" s="4" customFormat="1" ht="12.75"/>
    <row r="1730" s="4" customFormat="1" ht="12.75"/>
    <row r="1731" s="4" customFormat="1" ht="12.75"/>
    <row r="1732" s="4" customFormat="1" ht="12.75"/>
    <row r="1733" s="4" customFormat="1" ht="12.75"/>
    <row r="1734" s="4" customFormat="1" ht="12.75"/>
    <row r="1735" s="4" customFormat="1" ht="12.75"/>
    <row r="1736" s="4" customFormat="1" ht="12.75"/>
    <row r="1737" s="4" customFormat="1" ht="12.75"/>
    <row r="1738" s="4" customFormat="1" ht="12.75"/>
    <row r="1739" s="4" customFormat="1" ht="12.75"/>
    <row r="1740" s="4" customFormat="1" ht="12.75"/>
    <row r="1741" s="4" customFormat="1" ht="12.75"/>
    <row r="1742" s="4" customFormat="1" ht="12.75"/>
    <row r="1743" s="4" customFormat="1" ht="12.75"/>
    <row r="1744" s="4" customFormat="1" ht="12.75"/>
    <row r="1745" s="4" customFormat="1" ht="12.75"/>
    <row r="1746" s="4" customFormat="1" ht="12.75"/>
    <row r="1747" s="4" customFormat="1" ht="12.75"/>
    <row r="1748" s="4" customFormat="1" ht="12.75"/>
    <row r="1749" s="4" customFormat="1" ht="12.75"/>
    <row r="1750" s="4" customFormat="1" ht="12.75"/>
    <row r="1751" s="4" customFormat="1" ht="12.75"/>
    <row r="1752" s="4" customFormat="1" ht="12.75"/>
    <row r="1753" s="4" customFormat="1" ht="12.75"/>
    <row r="1754" s="4" customFormat="1" ht="12.75"/>
    <row r="1755" s="4" customFormat="1" ht="12.75"/>
    <row r="1756" s="4" customFormat="1" ht="12.75"/>
    <row r="1757" s="4" customFormat="1" ht="12.75"/>
    <row r="1758" s="4" customFormat="1" ht="12.75"/>
    <row r="1759" s="4" customFormat="1" ht="12.75"/>
    <row r="1760" s="4" customFormat="1" ht="12.75"/>
    <row r="1761" s="4" customFormat="1" ht="12.75"/>
    <row r="1762" s="4" customFormat="1" ht="12.75"/>
    <row r="1763" s="4" customFormat="1" ht="12.75"/>
    <row r="1764" s="4" customFormat="1" ht="12.75"/>
    <row r="1765" s="4" customFormat="1" ht="12.75"/>
    <row r="1766" s="4" customFormat="1" ht="12.75"/>
    <row r="1767" s="4" customFormat="1" ht="12.75"/>
    <row r="1768" s="4" customFormat="1" ht="12.75"/>
    <row r="1769" s="4" customFormat="1" ht="12.75"/>
    <row r="1770" s="4" customFormat="1" ht="12.75"/>
    <row r="1771" s="4" customFormat="1" ht="12.75"/>
    <row r="1772" s="4" customFormat="1" ht="12.75"/>
    <row r="1773" s="4" customFormat="1" ht="12.75"/>
    <row r="1774" s="4" customFormat="1" ht="12.75"/>
    <row r="1775" s="4" customFormat="1" ht="12.75"/>
    <row r="1776" s="4" customFormat="1" ht="12.75"/>
    <row r="1777" s="4" customFormat="1" ht="12.75"/>
    <row r="1778" s="4" customFormat="1" ht="12.75"/>
    <row r="1779" s="4" customFormat="1" ht="12.75"/>
    <row r="1780" s="4" customFormat="1" ht="12.75"/>
    <row r="1781" s="4" customFormat="1" ht="12.75"/>
    <row r="1782" s="4" customFormat="1" ht="12.75"/>
    <row r="1783" s="4" customFormat="1" ht="12.75"/>
    <row r="1784" s="4" customFormat="1" ht="12.75"/>
    <row r="1785" s="4" customFormat="1" ht="12.75"/>
    <row r="1786" s="4" customFormat="1" ht="12.75"/>
    <row r="1787" s="4" customFormat="1" ht="12.75"/>
    <row r="1788" s="4" customFormat="1" ht="12.75"/>
    <row r="1789" s="4" customFormat="1" ht="12.75"/>
    <row r="1790" s="4" customFormat="1" ht="12.75"/>
    <row r="1791" s="4" customFormat="1" ht="12.75"/>
    <row r="1792" s="4" customFormat="1" ht="12.75"/>
    <row r="1793" s="4" customFormat="1" ht="12.75"/>
    <row r="1794" s="4" customFormat="1" ht="12.75"/>
    <row r="1795" s="4" customFormat="1" ht="12.75"/>
    <row r="1796" s="4" customFormat="1" ht="12.75"/>
    <row r="1797" s="4" customFormat="1" ht="12.75"/>
    <row r="1798" s="4" customFormat="1" ht="12.75"/>
    <row r="1799" s="4" customFormat="1" ht="12.75"/>
    <row r="1800" s="4" customFormat="1" ht="12.75"/>
    <row r="1801" s="4" customFormat="1" ht="12.75"/>
    <row r="1802" s="4" customFormat="1" ht="12.75"/>
    <row r="1803" s="4" customFormat="1" ht="12.75"/>
    <row r="1804" s="4" customFormat="1" ht="12.75"/>
    <row r="1805" s="4" customFormat="1" ht="12.75"/>
    <row r="1806" s="4" customFormat="1" ht="12.75"/>
    <row r="1807" s="4" customFormat="1" ht="12.75"/>
    <row r="1808" s="4" customFormat="1" ht="12.75"/>
    <row r="1809" s="4" customFormat="1" ht="12.75"/>
    <row r="1810" s="4" customFormat="1" ht="12.75"/>
    <row r="1811" s="4" customFormat="1" ht="12.75"/>
    <row r="1812" s="4" customFormat="1" ht="12.75"/>
    <row r="1813" s="4" customFormat="1" ht="12.75"/>
    <row r="1814" s="4" customFormat="1" ht="12.75"/>
    <row r="1815" s="4" customFormat="1" ht="12.75"/>
    <row r="1816" s="4" customFormat="1" ht="12.75"/>
    <row r="1817" s="4" customFormat="1" ht="12.75"/>
    <row r="1818" s="4" customFormat="1" ht="12.75"/>
    <row r="1819" s="4" customFormat="1" ht="12.75"/>
    <row r="1820" s="4" customFormat="1" ht="12.75"/>
    <row r="1821" s="4" customFormat="1" ht="12.75"/>
    <row r="1822" s="4" customFormat="1" ht="12.75"/>
    <row r="1823" s="4" customFormat="1" ht="12.75"/>
    <row r="1824" s="4" customFormat="1" ht="12.75"/>
    <row r="1825" s="4" customFormat="1" ht="12.75"/>
    <row r="1826" s="4" customFormat="1" ht="12.75"/>
    <row r="1827" s="4" customFormat="1" ht="12.75"/>
    <row r="1828" s="4" customFormat="1" ht="12.75"/>
    <row r="1829" s="4" customFormat="1" ht="12.75"/>
    <row r="1830" s="4" customFormat="1" ht="12.75"/>
    <row r="1831" s="4" customFormat="1" ht="12.75"/>
    <row r="1832" s="4" customFormat="1" ht="12.75"/>
    <row r="1833" s="4" customFormat="1" ht="12.75"/>
    <row r="1834" s="4" customFormat="1" ht="12.75"/>
    <row r="1835" s="4" customFormat="1" ht="12.75"/>
    <row r="1836" s="4" customFormat="1" ht="12.75"/>
    <row r="1837" s="4" customFormat="1" ht="12.75"/>
    <row r="1838" s="4" customFormat="1" ht="12.75"/>
    <row r="1839" s="4" customFormat="1" ht="12.75"/>
    <row r="1840" s="4" customFormat="1" ht="12.75"/>
    <row r="1841" s="4" customFormat="1" ht="12.75"/>
    <row r="1842" s="4" customFormat="1" ht="12.75"/>
    <row r="1843" s="4" customFormat="1" ht="12.75"/>
    <row r="1844" s="4" customFormat="1" ht="12.75"/>
    <row r="1845" s="4" customFormat="1" ht="12.75"/>
    <row r="1846" s="4" customFormat="1" ht="12.75"/>
    <row r="1847" s="4" customFormat="1" ht="12.75"/>
    <row r="1848" s="4" customFormat="1" ht="12.75"/>
    <row r="1849" s="4" customFormat="1" ht="12.75"/>
    <row r="1850" s="4" customFormat="1" ht="12.75"/>
    <row r="1851" s="4" customFormat="1" ht="12.75"/>
    <row r="1852" s="4" customFormat="1" ht="12.75"/>
    <row r="1853" s="4" customFormat="1" ht="12.75"/>
    <row r="1854" s="4" customFormat="1" ht="12.75"/>
    <row r="1855" s="4" customFormat="1" ht="12.75"/>
    <row r="1856" s="4" customFormat="1" ht="12.75"/>
    <row r="1857" s="4" customFormat="1" ht="12.75"/>
    <row r="1858" s="4" customFormat="1" ht="12.75"/>
    <row r="1859" s="4" customFormat="1" ht="12.75"/>
    <row r="1860" s="4" customFormat="1" ht="12.75"/>
    <row r="1861" s="4" customFormat="1" ht="12.75"/>
    <row r="1862" s="4" customFormat="1" ht="12.75"/>
    <row r="1863" s="4" customFormat="1" ht="12.75"/>
    <row r="1864" s="4" customFormat="1" ht="12.75"/>
    <row r="1865" s="4" customFormat="1" ht="12.75"/>
    <row r="1866" s="4" customFormat="1" ht="12.75"/>
    <row r="1867" s="4" customFormat="1" ht="12.75"/>
    <row r="1868" s="4" customFormat="1" ht="12.75"/>
    <row r="1869" s="4" customFormat="1" ht="12.75"/>
    <row r="1870" s="4" customFormat="1" ht="12.75"/>
    <row r="1871" s="4" customFormat="1" ht="12.75"/>
    <row r="1872" s="4" customFormat="1" ht="12.75"/>
    <row r="1873" s="4" customFormat="1" ht="12.75"/>
    <row r="1874" s="4" customFormat="1" ht="12.75"/>
    <row r="1875" s="4" customFormat="1" ht="12.75"/>
    <row r="1876" s="4" customFormat="1" ht="12.75"/>
    <row r="1877" s="4" customFormat="1" ht="12.75"/>
    <row r="1878" s="4" customFormat="1" ht="12.75"/>
    <row r="1879" s="4" customFormat="1" ht="12.75"/>
    <row r="1880" s="4" customFormat="1" ht="12.75"/>
    <row r="1881" s="4" customFormat="1" ht="12.75"/>
    <row r="1882" s="4" customFormat="1" ht="12.75"/>
    <row r="1883" s="4" customFormat="1" ht="12.75"/>
    <row r="1884" s="4" customFormat="1" ht="12.75"/>
    <row r="1885" s="4" customFormat="1" ht="12.75"/>
    <row r="1886" s="4" customFormat="1" ht="12.75"/>
    <row r="1887" s="4" customFormat="1" ht="12.75"/>
    <row r="1888" s="4" customFormat="1" ht="12.75"/>
    <row r="1889" s="4" customFormat="1" ht="12.75"/>
    <row r="1890" s="4" customFormat="1" ht="12.75"/>
    <row r="1891" s="4" customFormat="1" ht="12.75"/>
    <row r="1892" s="4" customFormat="1" ht="12.75"/>
    <row r="1893" s="4" customFormat="1" ht="12.75"/>
    <row r="1894" s="4" customFormat="1" ht="12.75"/>
    <row r="1895" s="4" customFormat="1" ht="12.75"/>
    <row r="1896" s="4" customFormat="1" ht="12.75"/>
    <row r="1897" s="4" customFormat="1" ht="12.75"/>
    <row r="1898" s="4" customFormat="1" ht="12.75"/>
    <row r="1899" s="4" customFormat="1" ht="12.75"/>
    <row r="1900" s="4" customFormat="1" ht="12.75"/>
    <row r="1901" s="4" customFormat="1" ht="12.75"/>
    <row r="1902" s="4" customFormat="1" ht="12.75"/>
    <row r="1903" s="4" customFormat="1" ht="12.75"/>
    <row r="1904" s="4" customFormat="1" ht="12.75"/>
    <row r="1905" s="4" customFormat="1" ht="12.75"/>
    <row r="1906" s="4" customFormat="1" ht="12.75"/>
    <row r="1907" s="4" customFormat="1" ht="12.75"/>
    <row r="1908" s="4" customFormat="1" ht="12.75"/>
    <row r="1909" s="4" customFormat="1" ht="12.75"/>
    <row r="1910" s="4" customFormat="1" ht="12.75"/>
    <row r="1911" s="4" customFormat="1" ht="12.75"/>
    <row r="1912" s="4" customFormat="1" ht="12.75"/>
    <row r="1913" s="4" customFormat="1" ht="12.75"/>
    <row r="1914" s="4" customFormat="1" ht="12.75"/>
    <row r="1915" s="4" customFormat="1" ht="12.75"/>
    <row r="1916" s="4" customFormat="1" ht="12.75"/>
    <row r="1917" s="4" customFormat="1" ht="12.75"/>
    <row r="1918" s="4" customFormat="1" ht="12.75"/>
    <row r="1919" s="4" customFormat="1" ht="12.75"/>
    <row r="1920" s="4" customFormat="1" ht="12.75"/>
    <row r="1921" s="4" customFormat="1" ht="12.75"/>
    <row r="1922" s="4" customFormat="1" ht="12.75"/>
    <row r="1923" s="4" customFormat="1" ht="12.75"/>
    <row r="1924" s="4" customFormat="1" ht="12.75"/>
    <row r="1925" s="4" customFormat="1" ht="12.75"/>
    <row r="1926" s="4" customFormat="1" ht="12.75"/>
    <row r="1927" s="4" customFormat="1" ht="12.75"/>
    <row r="1928" s="4" customFormat="1" ht="12.75"/>
    <row r="1929" s="4" customFormat="1" ht="12.75"/>
    <row r="1930" s="4" customFormat="1" ht="12.75"/>
    <row r="1931" s="4" customFormat="1" ht="12.75"/>
    <row r="1932" s="4" customFormat="1" ht="12.75"/>
    <row r="1933" s="4" customFormat="1" ht="12.75"/>
    <row r="1934" s="4" customFormat="1" ht="12.75"/>
    <row r="1935" s="4" customFormat="1" ht="12.75"/>
    <row r="1936" s="4" customFormat="1" ht="12.75"/>
    <row r="1937" s="4" customFormat="1" ht="12.75"/>
    <row r="1938" s="4" customFormat="1" ht="12.75"/>
    <row r="1939" s="4" customFormat="1" ht="12.75"/>
    <row r="1940" s="4" customFormat="1" ht="12.75"/>
    <row r="1941" s="4" customFormat="1" ht="12.75"/>
    <row r="1942" s="4" customFormat="1" ht="12.75"/>
    <row r="1943" s="4" customFormat="1" ht="12.75"/>
    <row r="1944" s="4" customFormat="1" ht="12.75"/>
    <row r="1945" s="4" customFormat="1" ht="12.75"/>
    <row r="1946" s="4" customFormat="1" ht="12.75"/>
    <row r="1947" s="4" customFormat="1" ht="12.75"/>
    <row r="1948" s="4" customFormat="1" ht="12.75"/>
    <row r="1949" s="4" customFormat="1" ht="12.75"/>
    <row r="1950" s="4" customFormat="1" ht="12.75"/>
    <row r="1951" s="4" customFormat="1" ht="12.75"/>
    <row r="1952" s="4" customFormat="1" ht="12.75"/>
    <row r="1953" s="4" customFormat="1" ht="12.75"/>
    <row r="1954" s="4" customFormat="1" ht="12.75"/>
    <row r="1955" s="4" customFormat="1" ht="12.75"/>
    <row r="1956" s="4" customFormat="1" ht="12.75"/>
    <row r="1957" s="4" customFormat="1" ht="12.75"/>
    <row r="1958" s="4" customFormat="1" ht="12.75"/>
    <row r="1959" s="4" customFormat="1" ht="12.75"/>
    <row r="1960" s="4" customFormat="1" ht="12.75"/>
    <row r="1961" s="4" customFormat="1" ht="12.75"/>
    <row r="1962" s="4" customFormat="1" ht="12.75"/>
    <row r="1963" s="4" customFormat="1" ht="12.75"/>
    <row r="1964" s="4" customFormat="1" ht="12.75"/>
    <row r="1965" s="4" customFormat="1" ht="12.75"/>
    <row r="1966" s="4" customFormat="1" ht="12.75"/>
    <row r="1967" s="4" customFormat="1" ht="12.75"/>
    <row r="1968" s="4" customFormat="1" ht="12.75"/>
    <row r="1969" s="4" customFormat="1" ht="12.75"/>
    <row r="1970" s="4" customFormat="1" ht="12.75"/>
    <row r="1971" s="4" customFormat="1" ht="12.75"/>
    <row r="1972" s="4" customFormat="1" ht="12.75"/>
    <row r="1973" s="4" customFormat="1" ht="12.75"/>
    <row r="1974" s="4" customFormat="1" ht="12.75"/>
    <row r="1975" s="4" customFormat="1" ht="12.75"/>
    <row r="1976" s="4" customFormat="1" ht="12.75"/>
    <row r="1977" s="4" customFormat="1" ht="12.75"/>
    <row r="1978" s="4" customFormat="1" ht="12.75"/>
    <row r="1979" s="4" customFormat="1" ht="12.75"/>
    <row r="1980" s="4" customFormat="1" ht="12.75"/>
    <row r="1981" s="4" customFormat="1" ht="12.75"/>
    <row r="1982" s="4" customFormat="1" ht="12.75"/>
    <row r="1983" s="4" customFormat="1" ht="12.75"/>
    <row r="1984" s="4" customFormat="1" ht="12.75"/>
    <row r="1985" s="4" customFormat="1" ht="12.75"/>
    <row r="1986" s="4" customFormat="1" ht="12.75"/>
    <row r="1987" s="4" customFormat="1" ht="12.75"/>
    <row r="1988" s="4" customFormat="1" ht="12.75"/>
    <row r="1989" s="4" customFormat="1" ht="12.75"/>
    <row r="1990" s="4" customFormat="1" ht="12.75"/>
    <row r="1991" s="4" customFormat="1" ht="12.75"/>
    <row r="1992" s="4" customFormat="1" ht="12.75"/>
    <row r="1993" s="4" customFormat="1" ht="12.75"/>
    <row r="1994" s="4" customFormat="1" ht="12.75"/>
    <row r="1995" s="4" customFormat="1" ht="12.75"/>
    <row r="1996" s="4" customFormat="1" ht="12.75"/>
    <row r="1997" s="4" customFormat="1" ht="12.75"/>
    <row r="1998" s="4" customFormat="1" ht="12.75"/>
    <row r="1999" s="4" customFormat="1" ht="12.75"/>
    <row r="2000" s="4" customFormat="1" ht="12.75"/>
    <row r="2001" s="4" customFormat="1" ht="12.75"/>
    <row r="2002" s="4" customFormat="1" ht="12.75"/>
    <row r="2003" s="4" customFormat="1" ht="12.75"/>
    <row r="2004" s="4" customFormat="1" ht="12.75"/>
    <row r="2005" s="4" customFormat="1" ht="12.75"/>
    <row r="2006" s="4" customFormat="1" ht="12.75"/>
    <row r="2007" s="4" customFormat="1" ht="12.75"/>
    <row r="2008" s="4" customFormat="1" ht="12.75"/>
    <row r="2009" s="4" customFormat="1" ht="12.75"/>
    <row r="2010" s="4" customFormat="1" ht="12.75"/>
    <row r="2011" s="4" customFormat="1" ht="12.75"/>
    <row r="2012" s="4" customFormat="1" ht="12.75"/>
    <row r="2013" s="4" customFormat="1" ht="12.75"/>
    <row r="2014" s="4" customFormat="1" ht="12.75"/>
    <row r="2015" s="4" customFormat="1" ht="12.75"/>
    <row r="2016" s="4" customFormat="1" ht="12.75"/>
    <row r="2017" s="4" customFormat="1" ht="12.75"/>
    <row r="2018" s="4" customFormat="1" ht="12.75"/>
    <row r="2019" s="4" customFormat="1" ht="12.75"/>
    <row r="2020" s="4" customFormat="1" ht="12.75"/>
    <row r="2021" s="4" customFormat="1" ht="12.75"/>
    <row r="2022" s="4" customFormat="1" ht="12.75"/>
    <row r="2023" s="4" customFormat="1" ht="12.75"/>
    <row r="2024" s="4" customFormat="1" ht="12.75"/>
    <row r="2025" s="4" customFormat="1" ht="12.75"/>
    <row r="2026" s="4" customFormat="1" ht="12.75"/>
    <row r="2027" s="4" customFormat="1" ht="12.75"/>
    <row r="2028" s="4" customFormat="1" ht="12.75"/>
    <row r="2029" s="4" customFormat="1" ht="12.75"/>
    <row r="2030" s="4" customFormat="1" ht="12.75"/>
    <row r="2031" s="4" customFormat="1" ht="12.75"/>
    <row r="2032" s="4" customFormat="1" ht="12.75"/>
    <row r="2033" s="4" customFormat="1" ht="12.75"/>
    <row r="2034" s="4" customFormat="1" ht="12.75"/>
    <row r="2035" s="4" customFormat="1" ht="12.75"/>
    <row r="2036" s="4" customFormat="1" ht="12.75"/>
    <row r="2037" s="4" customFormat="1" ht="12.75"/>
    <row r="2038" s="4" customFormat="1" ht="12.75"/>
    <row r="2039" s="4" customFormat="1" ht="12.75"/>
    <row r="2040" s="4" customFormat="1" ht="12.75"/>
    <row r="2041" s="4" customFormat="1" ht="12.75"/>
    <row r="2042" s="4" customFormat="1" ht="12.75"/>
    <row r="2043" s="4" customFormat="1" ht="12.75"/>
    <row r="2044" s="4" customFormat="1" ht="12.75"/>
    <row r="2045" s="4" customFormat="1" ht="12.75"/>
    <row r="2046" s="4" customFormat="1" ht="12.75"/>
    <row r="2047" s="4" customFormat="1" ht="12.75"/>
    <row r="2048" s="4" customFormat="1" ht="12.75"/>
    <row r="2049" s="4" customFormat="1" ht="12.75"/>
    <row r="2050" s="4" customFormat="1" ht="12.75"/>
    <row r="2051" s="4" customFormat="1" ht="12.75"/>
    <row r="2052" s="4" customFormat="1" ht="12.75"/>
    <row r="2053" s="4" customFormat="1" ht="12.75"/>
    <row r="2054" s="4" customFormat="1" ht="12.75"/>
    <row r="2055" s="4" customFormat="1" ht="12.75"/>
    <row r="2056" s="4" customFormat="1" ht="12.75"/>
    <row r="2057" s="4" customFormat="1" ht="12.75"/>
    <row r="2058" s="4" customFormat="1" ht="12.75"/>
    <row r="2059" s="4" customFormat="1" ht="12.75"/>
    <row r="2060" s="4" customFormat="1" ht="12.75"/>
    <row r="2061" s="4" customFormat="1" ht="12.75"/>
    <row r="2062" s="4" customFormat="1" ht="12.75"/>
    <row r="2063" s="4" customFormat="1" ht="12.75"/>
    <row r="2064" s="4" customFormat="1" ht="12.75"/>
    <row r="2065" s="4" customFormat="1" ht="12.75"/>
    <row r="2066" s="4" customFormat="1" ht="12.75"/>
    <row r="2067" s="4" customFormat="1" ht="12.75"/>
    <row r="2068" s="4" customFormat="1" ht="12.75"/>
    <row r="2069" s="4" customFormat="1" ht="12.75"/>
    <row r="2070" s="4" customFormat="1" ht="12.75"/>
    <row r="2071" s="4" customFormat="1" ht="12.75"/>
    <row r="2072" s="4" customFormat="1" ht="12.75"/>
    <row r="2073" s="4" customFormat="1" ht="12.75"/>
    <row r="2074" s="4" customFormat="1" ht="12.75"/>
    <row r="2075" s="4" customFormat="1" ht="12.75"/>
    <row r="2076" s="4" customFormat="1" ht="12.75"/>
    <row r="2077" s="4" customFormat="1" ht="12.75"/>
    <row r="2078" s="4" customFormat="1" ht="12.75"/>
    <row r="2079" s="4" customFormat="1" ht="12.75"/>
    <row r="2080" s="4" customFormat="1" ht="12.75"/>
    <row r="2081" s="4" customFormat="1" ht="12.75"/>
    <row r="2082" s="4" customFormat="1" ht="12.75"/>
    <row r="2083" s="4" customFormat="1" ht="12.75"/>
    <row r="2084" s="4" customFormat="1" ht="12.75"/>
    <row r="2085" s="4" customFormat="1" ht="12.75"/>
    <row r="2086" s="4" customFormat="1" ht="12.75"/>
    <row r="2087" s="4" customFormat="1" ht="12.75"/>
    <row r="2088" s="4" customFormat="1" ht="12.75"/>
    <row r="2089" s="4" customFormat="1" ht="12.75"/>
    <row r="2090" s="4" customFormat="1" ht="12.75"/>
    <row r="2091" s="4" customFormat="1" ht="12.75"/>
    <row r="2092" s="4" customFormat="1" ht="12.75"/>
    <row r="2093" s="4" customFormat="1" ht="12.75"/>
    <row r="2094" s="4" customFormat="1" ht="12.75"/>
    <row r="2095" s="4" customFormat="1" ht="12.75"/>
    <row r="2096" s="4" customFormat="1" ht="12.75"/>
    <row r="2097" s="4" customFormat="1" ht="12.75"/>
    <row r="2098" s="4" customFormat="1" ht="12.75"/>
    <row r="2099" s="4" customFormat="1" ht="12.75"/>
    <row r="2100" s="4" customFormat="1" ht="12.75"/>
    <row r="2101" s="4" customFormat="1" ht="12.75"/>
    <row r="2102" s="4" customFormat="1" ht="12.75"/>
    <row r="2103" s="4" customFormat="1" ht="12.75"/>
    <row r="2104" s="4" customFormat="1" ht="12.75"/>
    <row r="2105" s="4" customFormat="1" ht="12.75"/>
    <row r="2106" s="4" customFormat="1" ht="12.75"/>
    <row r="2107" s="4" customFormat="1" ht="12.75"/>
    <row r="2108" s="4" customFormat="1" ht="12.75"/>
    <row r="2109" s="4" customFormat="1" ht="12.75"/>
    <row r="2110" s="4" customFormat="1" ht="12.75"/>
    <row r="2111" s="4" customFormat="1" ht="12.75"/>
    <row r="2112" s="4" customFormat="1" ht="12.75"/>
    <row r="2113" s="4" customFormat="1" ht="12.75"/>
    <row r="2114" s="4" customFormat="1" ht="12.75"/>
    <row r="2115" s="4" customFormat="1" ht="12.75"/>
    <row r="2116" s="4" customFormat="1" ht="12.75"/>
    <row r="2117" s="4" customFormat="1" ht="12.75"/>
    <row r="2118" s="4" customFormat="1" ht="12.75"/>
    <row r="2119" s="4" customFormat="1" ht="12.75"/>
    <row r="2120" s="4" customFormat="1" ht="12.75"/>
    <row r="2121" s="4" customFormat="1" ht="12.75"/>
    <row r="2122" s="4" customFormat="1" ht="12.75"/>
    <row r="2123" s="4" customFormat="1" ht="12.75"/>
    <row r="2124" s="4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  <row r="2335" s="4" customFormat="1" ht="12.75"/>
    <row r="2336" s="4" customFormat="1" ht="12.75"/>
    <row r="2337" s="4" customFormat="1" ht="12.75"/>
    <row r="2338" s="4" customFormat="1" ht="12.75"/>
    <row r="2339" s="4" customFormat="1" ht="12.75"/>
    <row r="2340" s="4" customFormat="1" ht="12.75"/>
    <row r="2341" s="4" customFormat="1" ht="12.75"/>
    <row r="2342" s="4" customFormat="1" ht="12.75"/>
    <row r="2343" s="4" customFormat="1" ht="12.75"/>
    <row r="2344" s="4" customFormat="1" ht="12.75"/>
    <row r="2345" s="4" customFormat="1" ht="12.75"/>
    <row r="2346" s="4" customFormat="1" ht="12.75"/>
    <row r="2347" s="4" customFormat="1" ht="12.75"/>
    <row r="2348" s="4" customFormat="1" ht="12.75"/>
    <row r="2349" s="4" customFormat="1" ht="12.75"/>
    <row r="2350" s="4" customFormat="1" ht="12.75"/>
    <row r="2351" s="4" customFormat="1" ht="12.75"/>
    <row r="2352" s="4" customFormat="1" ht="12.75"/>
    <row r="2353" s="4" customFormat="1" ht="12.75"/>
    <row r="2354" s="4" customFormat="1" ht="12.75"/>
    <row r="2355" s="4" customFormat="1" ht="12.75"/>
    <row r="2356" s="4" customFormat="1" ht="12.75"/>
    <row r="2357" s="4" customFormat="1" ht="12.75"/>
    <row r="2358" s="4" customFormat="1" ht="12.75"/>
    <row r="2359" s="4" customFormat="1" ht="12.75"/>
    <row r="2360" s="4" customFormat="1" ht="12.75"/>
    <row r="2361" s="4" customFormat="1" ht="12.75"/>
    <row r="2362" s="4" customFormat="1" ht="12.75"/>
    <row r="2363" s="4" customFormat="1" ht="12.75"/>
    <row r="2364" s="4" customFormat="1" ht="12.75"/>
    <row r="2365" s="4" customFormat="1" ht="12.75"/>
    <row r="2366" s="4" customFormat="1" ht="12.75"/>
    <row r="2367" s="4" customFormat="1" ht="12.75"/>
    <row r="2368" s="4" customFormat="1" ht="12.75"/>
    <row r="2369" s="4" customFormat="1" ht="12.75"/>
    <row r="2370" s="4" customFormat="1" ht="12.75"/>
    <row r="2371" s="4" customFormat="1" ht="12.75"/>
    <row r="2372" s="4" customFormat="1" ht="12.75"/>
    <row r="2373" s="4" customFormat="1" ht="12.75"/>
    <row r="2374" s="4" customFormat="1" ht="12.75"/>
    <row r="2375" s="4" customFormat="1" ht="12.75"/>
    <row r="2376" s="4" customFormat="1" ht="12.75"/>
    <row r="2377" s="4" customFormat="1" ht="12.75"/>
    <row r="2378" s="4" customFormat="1" ht="12.75"/>
    <row r="2379" s="4" customFormat="1" ht="12.75"/>
    <row r="2380" s="4" customFormat="1" ht="12.75"/>
    <row r="2381" s="4" customFormat="1" ht="12.75"/>
    <row r="2382" s="4" customFormat="1" ht="12.75"/>
    <row r="2383" s="4" customFormat="1" ht="12.75"/>
    <row r="2384" s="4" customFormat="1" ht="12.75"/>
    <row r="2385" s="4" customFormat="1" ht="12.75"/>
    <row r="2386" s="4" customFormat="1" ht="12.75"/>
    <row r="2387" s="4" customFormat="1" ht="12.75"/>
    <row r="2388" s="4" customFormat="1" ht="12.75"/>
    <row r="2389" s="4" customFormat="1" ht="12.75"/>
    <row r="2390" s="4" customFormat="1" ht="12.75"/>
    <row r="2391" s="4" customFormat="1" ht="12.75"/>
    <row r="2392" s="4" customFormat="1" ht="12.75"/>
    <row r="2393" s="4" customFormat="1" ht="12.75"/>
    <row r="2394" s="4" customFormat="1" ht="12.75"/>
    <row r="2395" s="4" customFormat="1" ht="12.75"/>
    <row r="2396" s="4" customFormat="1" ht="12.75"/>
    <row r="2397" s="4" customFormat="1" ht="12.75"/>
    <row r="2398" s="4" customFormat="1" ht="12.75"/>
    <row r="2399" s="4" customFormat="1" ht="12.75"/>
    <row r="2400" s="4" customFormat="1" ht="12.75"/>
    <row r="2401" s="4" customFormat="1" ht="12.75"/>
    <row r="2402" s="4" customFormat="1" ht="12.75"/>
    <row r="2403" s="4" customFormat="1" ht="12.75"/>
    <row r="2404" s="4" customFormat="1" ht="12.75"/>
    <row r="2405" s="4" customFormat="1" ht="12.75"/>
    <row r="2406" s="4" customFormat="1" ht="12.75"/>
    <row r="2407" s="4" customFormat="1" ht="12.75"/>
    <row r="2408" s="4" customFormat="1" ht="12.75"/>
    <row r="2409" s="4" customFormat="1" ht="12.75"/>
    <row r="2410" s="4" customFormat="1" ht="12.75"/>
    <row r="2411" s="4" customFormat="1" ht="12.75"/>
    <row r="2412" s="4" customFormat="1" ht="12.75"/>
    <row r="2413" s="4" customFormat="1" ht="12.75"/>
    <row r="2414" s="4" customFormat="1" ht="12.75"/>
    <row r="2415" s="4" customFormat="1" ht="12.75"/>
    <row r="2416" s="4" customFormat="1" ht="12.75"/>
    <row r="2417" s="4" customFormat="1" ht="12.75"/>
    <row r="2418" s="4" customFormat="1" ht="12.75"/>
    <row r="2419" s="4" customFormat="1" ht="12.75"/>
    <row r="2420" s="4" customFormat="1" ht="12.75"/>
    <row r="2421" s="4" customFormat="1" ht="12.75"/>
    <row r="2422" s="4" customFormat="1" ht="12.75"/>
    <row r="2423" s="4" customFormat="1" ht="12.75"/>
    <row r="2424" s="4" customFormat="1" ht="12.75"/>
    <row r="2425" s="4" customFormat="1" ht="12.75"/>
    <row r="2426" s="4" customFormat="1" ht="12.75"/>
    <row r="2427" s="4" customFormat="1" ht="12.75"/>
    <row r="2428" s="4" customFormat="1" ht="12.75"/>
    <row r="2429" s="4" customFormat="1" ht="12.75"/>
    <row r="2430" s="4" customFormat="1" ht="12.75"/>
    <row r="2431" s="4" customFormat="1" ht="12.75"/>
    <row r="2432" s="4" customFormat="1" ht="12.75"/>
    <row r="2433" s="4" customFormat="1" ht="12.75"/>
    <row r="2434" s="4" customFormat="1" ht="12.75"/>
    <row r="2435" s="4" customFormat="1" ht="12.75"/>
    <row r="2436" s="4" customFormat="1" ht="12.75"/>
    <row r="2437" s="4" customFormat="1" ht="12.75"/>
    <row r="2438" s="4" customFormat="1" ht="12.75"/>
    <row r="2439" s="4" customFormat="1" ht="12.75"/>
    <row r="2440" s="4" customFormat="1" ht="12.75"/>
    <row r="2441" s="4" customFormat="1" ht="12.75"/>
    <row r="2442" s="4" customFormat="1" ht="12.75"/>
    <row r="2443" s="4" customFormat="1" ht="12.75"/>
    <row r="2444" s="4" customFormat="1" ht="12.75"/>
    <row r="2445" s="4" customFormat="1" ht="12.75"/>
    <row r="2446" s="4" customFormat="1" ht="12.75"/>
    <row r="2447" s="4" customFormat="1" ht="12.75"/>
    <row r="2448" s="4" customFormat="1" ht="12.75"/>
    <row r="2449" s="4" customFormat="1" ht="12.75"/>
    <row r="2450" s="4" customFormat="1" ht="12.75"/>
    <row r="2451" s="4" customFormat="1" ht="12.75"/>
    <row r="2452" s="4" customFormat="1" ht="12.75"/>
    <row r="2453" s="4" customFormat="1" ht="12.75"/>
    <row r="2454" s="4" customFormat="1" ht="12.75"/>
    <row r="2455" s="4" customFormat="1" ht="12.75"/>
    <row r="2456" s="4" customFormat="1" ht="12.75"/>
    <row r="2457" s="4" customFormat="1" ht="12.75"/>
    <row r="2458" s="4" customFormat="1" ht="12.75"/>
    <row r="2459" s="4" customFormat="1" ht="12.75"/>
    <row r="2460" s="4" customFormat="1" ht="12.75"/>
    <row r="2461" s="4" customFormat="1" ht="12.75"/>
    <row r="2462" s="4" customFormat="1" ht="12.75"/>
    <row r="2463" s="4" customFormat="1" ht="12.75"/>
    <row r="2464" s="4" customFormat="1" ht="12.75"/>
    <row r="2465" s="4" customFormat="1" ht="12.75"/>
    <row r="2466" s="4" customFormat="1" ht="12.75"/>
    <row r="2467" s="4" customFormat="1" ht="12.75"/>
    <row r="2468" s="4" customFormat="1" ht="12.75"/>
    <row r="2469" s="4" customFormat="1" ht="12.75"/>
    <row r="2470" s="4" customFormat="1" ht="12.75"/>
    <row r="2471" s="4" customFormat="1" ht="12.75"/>
    <row r="2472" s="4" customFormat="1" ht="12.75"/>
    <row r="2473" s="4" customFormat="1" ht="12.75"/>
    <row r="2474" s="4" customFormat="1" ht="12.75"/>
    <row r="2475" s="4" customFormat="1" ht="12.75"/>
    <row r="2476" s="4" customFormat="1" ht="12.75"/>
    <row r="2477" s="4" customFormat="1" ht="12.75"/>
    <row r="2478" s="4" customFormat="1" ht="12.75"/>
    <row r="2479" s="4" customFormat="1" ht="12.75"/>
    <row r="2480" s="4" customFormat="1" ht="12.75"/>
    <row r="2481" s="4" customFormat="1" ht="12.75"/>
    <row r="2482" s="4" customFormat="1" ht="12.75"/>
    <row r="2483" s="4" customFormat="1" ht="12.75"/>
    <row r="2484" s="4" customFormat="1" ht="12.75"/>
    <row r="2485" s="4" customFormat="1" ht="12.75"/>
    <row r="2486" s="4" customFormat="1" ht="12.75"/>
    <row r="2487" s="4" customFormat="1" ht="12.75"/>
    <row r="2488" s="4" customFormat="1" ht="12.75"/>
    <row r="2489" s="4" customFormat="1" ht="12.75"/>
    <row r="2490" s="4" customFormat="1" ht="12.75"/>
    <row r="2491" s="4" customFormat="1" ht="12.75"/>
    <row r="2492" s="4" customFormat="1" ht="12.75"/>
    <row r="2493" s="4" customFormat="1" ht="12.75"/>
    <row r="2494" s="4" customFormat="1" ht="12.75"/>
    <row r="2495" s="4" customFormat="1" ht="12.75"/>
    <row r="2496" s="4" customFormat="1" ht="12.75"/>
    <row r="2497" s="4" customFormat="1" ht="12.75"/>
    <row r="2498" s="4" customFormat="1" ht="12.75"/>
    <row r="2499" s="4" customFormat="1" ht="12.75"/>
    <row r="2500" s="4" customFormat="1" ht="12.75"/>
    <row r="2501" s="4" customFormat="1" ht="12.75"/>
    <row r="2502" s="4" customFormat="1" ht="12.75"/>
    <row r="2503" s="4" customFormat="1" ht="12.75"/>
    <row r="2504" s="4" customFormat="1" ht="12.75"/>
    <row r="2505" s="4" customFormat="1" ht="12.75"/>
    <row r="2506" s="4" customFormat="1" ht="12.75"/>
    <row r="2507" s="4" customFormat="1" ht="12.75"/>
    <row r="2508" s="4" customFormat="1" ht="12.75"/>
    <row r="2509" s="4" customFormat="1" ht="12.75"/>
    <row r="2510" s="4" customFormat="1" ht="12.75"/>
    <row r="2511" s="4" customFormat="1" ht="12.75"/>
    <row r="2512" s="4" customFormat="1" ht="12.75"/>
    <row r="2513" s="4" customFormat="1" ht="12.75"/>
    <row r="2514" s="4" customFormat="1" ht="12.75"/>
    <row r="2515" s="4" customFormat="1" ht="12.75"/>
    <row r="2516" s="4" customFormat="1" ht="12.75"/>
    <row r="2517" s="4" customFormat="1" ht="12.75"/>
    <row r="2518" s="4" customFormat="1" ht="12.75"/>
    <row r="2519" s="4" customFormat="1" ht="12.75"/>
    <row r="2520" s="4" customFormat="1" ht="12.75"/>
    <row r="2521" s="4" customFormat="1" ht="12.75"/>
    <row r="2522" s="4" customFormat="1" ht="12.75"/>
    <row r="2523" s="4" customFormat="1" ht="12.75"/>
    <row r="2524" s="4" customFormat="1" ht="12.75"/>
    <row r="2525" s="4" customFormat="1" ht="12.75"/>
    <row r="2526" s="4" customFormat="1" ht="12.75"/>
    <row r="2527" s="4" customFormat="1" ht="12.75"/>
    <row r="2528" s="4" customFormat="1" ht="12.75"/>
    <row r="2529" s="4" customFormat="1" ht="12.75"/>
    <row r="2530" s="4" customFormat="1" ht="12.75"/>
    <row r="2531" s="4" customFormat="1" ht="12.75"/>
    <row r="2532" s="4" customFormat="1" ht="12.75"/>
    <row r="2533" s="4" customFormat="1" ht="12.75"/>
    <row r="2534" s="4" customFormat="1" ht="12.75"/>
    <row r="2535" s="4" customFormat="1" ht="12.75"/>
  </sheetData>
  <sheetProtection/>
  <autoFilter ref="A15:F332"/>
  <mergeCells count="11">
    <mergeCell ref="E1:F1"/>
    <mergeCell ref="C2:F2"/>
    <mergeCell ref="C3:F3"/>
    <mergeCell ref="C4:F4"/>
    <mergeCell ref="A332:E332"/>
    <mergeCell ref="A12:F12"/>
    <mergeCell ref="A11:F11"/>
    <mergeCell ref="E6:F6"/>
    <mergeCell ref="C7:F7"/>
    <mergeCell ref="C8:F8"/>
    <mergeCell ref="C9:F9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fitToWidth="1" horizontalDpi="600" verticalDpi="600" orientation="portrait" paperSize="9" scale="9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2012-12-11T00:19:59Z</cp:lastPrinted>
  <dcterms:created xsi:type="dcterms:W3CDTF">2009-10-01T23:05:52Z</dcterms:created>
  <dcterms:modified xsi:type="dcterms:W3CDTF">2012-12-11T00:20:03Z</dcterms:modified>
  <cp:category/>
  <cp:version/>
  <cp:contentType/>
  <cp:contentStatus/>
</cp:coreProperties>
</file>