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85" yWindow="-15" windowWidth="14460" windowHeight="12945"/>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H12" i="1"/>
  <c r="F6"/>
  <c r="E6"/>
  <c r="E48"/>
  <c r="D6"/>
  <c r="G49"/>
  <c r="G47"/>
  <c r="G45"/>
  <c r="G44"/>
  <c r="G42"/>
  <c r="G41"/>
  <c r="G40"/>
  <c r="G39"/>
  <c r="G37"/>
  <c r="G36"/>
  <c r="G34"/>
  <c r="G33"/>
  <c r="G32"/>
  <c r="G31"/>
  <c r="G30"/>
  <c r="G28"/>
  <c r="G27"/>
  <c r="G26"/>
  <c r="G25"/>
  <c r="G23"/>
  <c r="G22"/>
  <c r="G21"/>
  <c r="G20"/>
  <c r="G18"/>
  <c r="G16"/>
  <c r="G14"/>
  <c r="G13"/>
  <c r="G11"/>
  <c r="G10"/>
  <c r="G9"/>
  <c r="G8"/>
  <c r="G7"/>
  <c r="D48" l="1"/>
  <c r="D46"/>
  <c r="D43"/>
  <c r="D38"/>
  <c r="D35"/>
  <c r="D29"/>
  <c r="D24"/>
  <c r="D19"/>
  <c r="D17"/>
  <c r="D15"/>
  <c r="F48"/>
  <c r="G48" s="1"/>
  <c r="H50"/>
  <c r="H32"/>
  <c r="F29"/>
  <c r="E29"/>
  <c r="F43"/>
  <c r="G43" s="1"/>
  <c r="E43"/>
  <c r="E17"/>
  <c r="F17"/>
  <c r="H45"/>
  <c r="F35"/>
  <c r="E35"/>
  <c r="F19"/>
  <c r="E19"/>
  <c r="H20"/>
  <c r="H49"/>
  <c r="H25"/>
  <c r="F24"/>
  <c r="E24"/>
  <c r="F38"/>
  <c r="E38"/>
  <c r="H22"/>
  <c r="H42"/>
  <c r="E15"/>
  <c r="E46"/>
  <c r="F15"/>
  <c r="F46"/>
  <c r="H47"/>
  <c r="H44"/>
  <c r="H28"/>
  <c r="H27"/>
  <c r="H41"/>
  <c r="H40"/>
  <c r="H39"/>
  <c r="H37"/>
  <c r="H36"/>
  <c r="H34"/>
  <c r="H33"/>
  <c r="H31"/>
  <c r="H30"/>
  <c r="H26"/>
  <c r="H23"/>
  <c r="H21"/>
  <c r="H18"/>
  <c r="H14"/>
  <c r="H11"/>
  <c r="H10"/>
  <c r="H9"/>
  <c r="H8"/>
  <c r="H7"/>
  <c r="H43" l="1"/>
  <c r="G17"/>
  <c r="G46"/>
  <c r="H46"/>
  <c r="H38"/>
  <c r="G38"/>
  <c r="G35"/>
  <c r="G29"/>
  <c r="G24"/>
  <c r="G19"/>
  <c r="H19"/>
  <c r="E51"/>
  <c r="H17"/>
  <c r="G15"/>
  <c r="G6"/>
  <c r="H6"/>
  <c r="D51"/>
  <c r="H35"/>
  <c r="H29"/>
  <c r="H48"/>
  <c r="F51"/>
  <c r="H24"/>
  <c r="H51" l="1"/>
  <c r="G51"/>
</calcChain>
</file>

<file path=xl/sharedStrings.xml><?xml version="1.0" encoding="utf-8"?>
<sst xmlns="http://schemas.openxmlformats.org/spreadsheetml/2006/main" count="160" uniqueCount="85">
  <si>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</si>
  <si>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</si>
  <si>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</si>
  <si>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</si>
  <si>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</si>
  <si>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</si>
  <si>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</si>
  <si>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</si>
  <si>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</si>
  <si>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</si>
  <si>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Транспорт</t>
  </si>
  <si>
    <t>Другие вопросы в области национальной экономики</t>
  </si>
  <si>
    <t>Жилищно-коммунальное хозяйство</t>
  </si>
  <si>
    <t>Коммунальное хозяйство</t>
  </si>
  <si>
    <t>Другие вопросы в области жилищно-коммунального хозяйства</t>
  </si>
  <si>
    <t>Образование</t>
  </si>
  <si>
    <t>Дошкольное образование</t>
  </si>
  <si>
    <t>Общее образование</t>
  </si>
  <si>
    <t>Другие вопросы в области образования</t>
  </si>
  <si>
    <t>Культура</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</si>
  <si>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</si>
  <si>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</si>
  <si>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</si>
  <si>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</si>
  <si>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</si>
  <si>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Наименование</t>
  </si>
  <si>
    <t>ВСЕГО РАСХОДОВ</t>
  </si>
  <si>
    <t>(в рублях)</t>
  </si>
  <si>
    <t>Мобилизационная и вневойсковая подготовка</t>
  </si>
  <si>
    <t>Национальная оборона</t>
  </si>
  <si>
    <t>Благоустройство</t>
  </si>
  <si>
    <t>Другие вопросы в области культуры, кинематографии</t>
  </si>
  <si>
    <t>Физическая культура</t>
  </si>
  <si>
    <t>Средства массовой информации</t>
  </si>
  <si>
    <t>Периодическая печать и издательство</t>
  </si>
  <si>
    <t>Дотации на выравнивание бюджетной обеспеченности субъектов Российской Федерации и муниципальных образований</t>
  </si>
  <si>
    <t>Дорожное хозяйство (дорожные фонды)</t>
  </si>
  <si>
    <t>Другие вопросы в области социальной политики</t>
  </si>
  <si>
    <t>Жилищное хозяйство</t>
  </si>
  <si>
    <t>Подраздел</t>
  </si>
  <si>
    <t>Раздел</t>
  </si>
  <si>
    <t>01</t>
  </si>
  <si>
    <t>00</t>
  </si>
  <si>
    <t>02</t>
  </si>
  <si>
    <t>03</t>
  </si>
  <si>
    <t>04</t>
  </si>
  <si>
    <t>05</t>
  </si>
  <si>
    <t>06</t>
  </si>
  <si>
    <t>07</t>
  </si>
  <si>
    <t>13</t>
  </si>
  <si>
    <t>09</t>
  </si>
  <si>
    <t>11</t>
  </si>
  <si>
    <t>Сельское хозяйство и рыболовство</t>
  </si>
  <si>
    <t>08</t>
  </si>
  <si>
    <t>12</t>
  </si>
  <si>
    <t>10</t>
  </si>
  <si>
    <t>14</t>
  </si>
  <si>
    <t>Культура, кинематография</t>
  </si>
  <si>
    <t>Массовый спорт</t>
  </si>
  <si>
    <t>Дополнительное образование детей</t>
  </si>
  <si>
    <t>Молодежная политика</t>
  </si>
  <si>
    <t xml:space="preserve">Межбюджетные трансферты общего характера бюджетам бюджетной системы Российской Федерации </t>
  </si>
  <si>
    <t>Процент исполнения к уточнен-ному бюджету 2019 года</t>
  </si>
  <si>
    <t>Прочие межбюджетные трансферты общего характера</t>
  </si>
  <si>
    <t>Сведения о фактически произведенных расходах по разделам и подразделам классификации расходов бюджетов</t>
  </si>
  <si>
    <t>Процент исполнения первоначального плана</t>
  </si>
  <si>
    <t>Пояснения отклонений от плановых (уточненных) значений</t>
  </si>
  <si>
    <t>Резервные фонды</t>
  </si>
  <si>
    <t>бюджета Партизанского муниципального района за 2020 год</t>
  </si>
  <si>
    <t>Первоначально утвержденный бюджет 2020 года</t>
  </si>
  <si>
    <t>Уточненный бюджет                                2020 года</t>
  </si>
  <si>
    <t>Кассовое       исполнение за 2020 год</t>
  </si>
  <si>
    <t>Обеспечение проведения выборов и референдумов</t>
  </si>
  <si>
    <t>Отклонение сложилось в связи с тем, что глава Партизанского муниципального района временно отстранен от должности по решению суда, , а вновь избранный был назначен с 14.08.2020.</t>
  </si>
  <si>
    <t>Ассигнования освоены не в полном объеме, в связи с уменьшением количества присяжных заседателей.</t>
  </si>
  <si>
    <t>По данному подразделу запланированы расходы районного бюджета на оказание материальной помощи гражданам пострадавшим во время пожаров и паводков, ассигнования выделялись по фактической потребности.</t>
  </si>
  <si>
    <t>Неиспользованные ассигнования были запланированы для развертывания и функционирования пунктов временного обогрева разворачиваемых при возникновении заторов и прекращения движения автотранспорта на дорогах, возможных при выпадении большого количества осадков, для обогрева водителей и пассажиров оказавшихся в опасности.</t>
  </si>
  <si>
    <t>По данному подразделу отражены расходы за счет средств районного бюджета на  ликвидацию последствий, возникших во время чрезвычайной ситуации, вызванной сильными продолжительными ливневыми дождями при прохождении тайфуна «Майсак», ассигнования не были освоены, так как на выполнение данных работ были выделены субсидии из Резервного фонда Администрации Приморского края по ликвидации чрезвычайных ситуаций природного и техногенного характера; также отражены расходы на ремонт и содержание автомобильных дорог на территории Партизанского муниципального района (приобретение дорожной техники, грейдеровка дорог, очистка от снега и подсыпка в зимнее время), средства были освоены по фактической потребности; кроме того ассигнования были запланированы на обустройство пешеходных переходов, контракты были выполнены не в полном объеме, в связи со смертью подрядчика.</t>
  </si>
  <si>
    <t>Ассигнования освоены не в полном объеме, в связи с тем, что подрядчик не выполнил условия муниципального контракта по определению выкупной стоимости изымаемых жилых помещений, расположенных в многоквартирных домах признанных аварийными  и в установленные сроки не предоставил оценочную документацию.</t>
  </si>
  <si>
    <t>Ассигнования на 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освоены не в полном объеме, в связи с экономией по итогам проведенных аукционов и разницой между нормативной и фактической стоимостью жилья на рынке.</t>
  </si>
  <si>
    <t>Расходы на ремонт линий электропередач не были освоены, так как контракты были выполнены не в полном объеме, в связи со смертью подрядчика, после вступления в права наследства, работы будут выполнены и оплачены в 2021 году.</t>
  </si>
  <si>
    <t>Расходы на ликвидацию несанкционированных свалок на территории Партизанского муниципального были использованы по фактической потребности.</t>
  </si>
  <si>
    <t>Отклонения в связи с тем, что заработная плата работникам дошкольных образовательных учреждений была выплачена по фактической потребности.</t>
  </si>
  <si>
    <t>Ассигнования освоены не полностью, в связи с тем, что заработная плата работникам общеобразовательных учреждений была выплачена по фактической потребности; средства на спроектно-изыскательские работы по строительству школы в с. Екатериновка не освоены в связи с тем, что проектной организацией не были представлены документы; в связи с поэтапной оплатой работ по строительству школы в с. Новолитовск; расходы по обеспечению бесплатным питанием детей, обучающихся в муниципальных общеобразовательных организациях освоены не в полном объеме из-за уменьшения количества детей, по сравнению с планом, в связи с болезнями детей и отпусками родителей.</t>
  </si>
  <si>
    <t>Средства были запланированы на проведение социально значимых мероприятий для  инвалидов, но в целях профилактики распространения коронавирусной инфекции, мероприятия были отменены.</t>
  </si>
</sst>
</file>

<file path=xl/styles.xml><?xml version="1.0" encoding="utf-8"?>
<styleSheet xmlns="http://schemas.openxmlformats.org/spreadsheetml/2006/main">
  <numFmts count="2">
    <numFmt numFmtId="164" formatCode="#,##0.0"/>
    <numFmt numFmtId="165" formatCode="#,##0.00000"/>
  </numFmts>
  <fonts count="13">
    <font>
      <sz val="8"/>
      <name val="Arial Cyr"/>
      <charset val="204"/>
    </font>
    <font>
      <sz val="12"/>
      <name val="Arial Cyr"/>
      <charset val="204"/>
    </font>
    <font>
      <b/>
      <sz val="12"/>
      <name val="Arial Cyr"/>
      <charset val="204"/>
    </font>
    <font>
      <sz val="12"/>
      <name val="Times New Roman"/>
      <family val="1"/>
      <charset val="204"/>
    </font>
    <font>
      <sz val="14"/>
      <name val="Times New Roman"/>
      <family val="1"/>
      <charset val="204"/>
    </font>
    <font>
      <sz val="13"/>
      <name val="Times New Roman"/>
      <family val="1"/>
      <charset val="204"/>
    </font>
    <font>
      <b/>
      <sz val="13"/>
      <name val="Times New Roman"/>
      <family val="1"/>
      <charset val="204"/>
    </font>
    <font>
      <sz val="13"/>
      <color indexed="8"/>
      <name val="Times New Roman"/>
      <family val="1"/>
      <charset val="204"/>
    </font>
    <font>
      <b/>
      <sz val="13"/>
      <color indexed="8"/>
      <name val="Times New Roman"/>
      <family val="1"/>
      <charset val="204"/>
    </font>
    <font>
      <sz val="12"/>
      <color indexed="8"/>
      <name val="Times New Roman"/>
      <family val="1"/>
      <charset val="204"/>
    </font>
    <font>
      <sz val="8"/>
      <color rgb="FF000000"/>
      <name val="Arial"/>
      <family val="2"/>
      <charset val="204"/>
    </font>
    <font>
      <b/>
      <sz val="10"/>
      <color rgb="FF000000"/>
      <name val="Arial CYR"/>
    </font>
    <font>
      <sz val="13"/>
      <color rgb="FF000000"/>
      <name val="Times New Roman"/>
      <family val="1"/>
      <charset val="204"/>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CCFFFF"/>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5">
    <xf numFmtId="0" fontId="0" fillId="0" borderId="0"/>
    <xf numFmtId="4" fontId="10" fillId="0" borderId="5">
      <alignment horizontal="right"/>
    </xf>
    <xf numFmtId="4" fontId="11" fillId="4" borderId="6">
      <alignment horizontal="right" vertical="top" shrinkToFit="1"/>
    </xf>
    <xf numFmtId="4" fontId="11" fillId="4" borderId="6">
      <alignment horizontal="right" vertical="top" shrinkToFit="1"/>
    </xf>
    <xf numFmtId="0" fontId="10" fillId="0" borderId="7">
      <alignment horizontal="left" wrapText="1" indent="2"/>
    </xf>
  </cellStyleXfs>
  <cellXfs count="53">
    <xf numFmtId="0" fontId="0" fillId="0" borderId="0" xfId="0"/>
    <xf numFmtId="0" fontId="1" fillId="0" borderId="0" xfId="0" applyFont="1" applyAlignment="1"/>
    <xf numFmtId="0" fontId="2" fillId="0" borderId="0" xfId="0" applyFont="1" applyAlignment="1">
      <alignment horizontal="center" vertical="center" wrapText="1"/>
    </xf>
    <xf numFmtId="0" fontId="1" fillId="0" borderId="0" xfId="0" applyFont="1"/>
    <xf numFmtId="49" fontId="1" fillId="0" borderId="0" xfId="0" applyNumberFormat="1" applyFont="1" applyAlignment="1">
      <alignment horizontal="center"/>
    </xf>
    <xf numFmtId="0" fontId="3" fillId="0" borderId="0" xfId="0" applyFont="1" applyAlignment="1"/>
    <xf numFmtId="0" fontId="3" fillId="2" borderId="1" xfId="0" applyFont="1" applyFill="1" applyBorder="1" applyAlignment="1">
      <alignment horizontal="center" vertical="center" wrapText="1"/>
    </xf>
    <xf numFmtId="49" fontId="3" fillId="0" borderId="0" xfId="0" applyNumberFormat="1" applyFont="1" applyAlignment="1">
      <alignment horizontal="center"/>
    </xf>
    <xf numFmtId="165" fontId="9" fillId="3"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6" fillId="5" borderId="1" xfId="0" applyNumberFormat="1" applyFont="1" applyFill="1" applyBorder="1" applyAlignment="1"/>
    <xf numFmtId="164" fontId="6" fillId="5" borderId="1" xfId="0" applyNumberFormat="1" applyFont="1" applyFill="1" applyBorder="1" applyAlignment="1"/>
    <xf numFmtId="49" fontId="5" fillId="5" borderId="1" xfId="0" applyNumberFormat="1" applyFont="1" applyFill="1" applyBorder="1" applyAlignment="1"/>
    <xf numFmtId="164" fontId="5" fillId="5" borderId="1" xfId="0" applyNumberFormat="1" applyFont="1" applyFill="1" applyBorder="1" applyAlignment="1"/>
    <xf numFmtId="49" fontId="6" fillId="5" borderId="1" xfId="0" applyNumberFormat="1" applyFont="1" applyFill="1" applyBorder="1" applyAlignment="1">
      <alignment horizontal="left"/>
    </xf>
    <xf numFmtId="4" fontId="6" fillId="5" borderId="1" xfId="0" applyNumberFormat="1" applyFont="1" applyFill="1" applyBorder="1" applyAlignment="1">
      <alignment horizontal="right" shrinkToFit="1"/>
    </xf>
    <xf numFmtId="0" fontId="6" fillId="5" borderId="1" xfId="0" applyFont="1" applyFill="1" applyBorder="1" applyAlignment="1">
      <alignment wrapText="1"/>
    </xf>
    <xf numFmtId="0" fontId="5" fillId="5" borderId="1" xfId="0" applyFont="1" applyFill="1" applyBorder="1" applyAlignment="1">
      <alignment wrapText="1"/>
    </xf>
    <xf numFmtId="0" fontId="7" fillId="5" borderId="1" xfId="0" applyFont="1" applyFill="1" applyBorder="1" applyAlignment="1">
      <alignment wrapText="1"/>
    </xf>
    <xf numFmtId="0" fontId="8" fillId="5" borderId="1" xfId="0" applyFont="1" applyFill="1" applyBorder="1" applyAlignment="1">
      <alignment wrapText="1"/>
    </xf>
    <xf numFmtId="49" fontId="8" fillId="5" borderId="1" xfId="0" applyNumberFormat="1" applyFont="1" applyFill="1" applyBorder="1" applyAlignment="1">
      <alignment shrinkToFit="1"/>
    </xf>
    <xf numFmtId="49" fontId="7" fillId="5" borderId="1" xfId="0" applyNumberFormat="1" applyFont="1" applyFill="1" applyBorder="1" applyAlignment="1">
      <alignment shrinkToFit="1"/>
    </xf>
    <xf numFmtId="0" fontId="6" fillId="5" borderId="1" xfId="0" applyFont="1" applyFill="1" applyBorder="1" applyAlignment="1">
      <alignment horizontal="left" wrapText="1"/>
    </xf>
    <xf numFmtId="0" fontId="7" fillId="5" borderId="1" xfId="0" applyFont="1" applyFill="1" applyBorder="1" applyAlignment="1">
      <alignment horizontal="left" wrapText="1"/>
    </xf>
    <xf numFmtId="0" fontId="6" fillId="5" borderId="2" xfId="0" applyFont="1" applyFill="1" applyBorder="1" applyAlignment="1"/>
    <xf numFmtId="4" fontId="12" fillId="5" borderId="6" xfId="3" applyFont="1" applyFill="1" applyAlignment="1" applyProtection="1">
      <alignment horizontal="right" shrinkToFit="1"/>
    </xf>
    <xf numFmtId="0" fontId="7" fillId="5" borderId="3" xfId="0" applyFont="1" applyFill="1" applyBorder="1" applyAlignment="1">
      <alignment horizontal="left" wrapText="1"/>
    </xf>
    <xf numFmtId="49" fontId="7" fillId="5" borderId="3" xfId="0" applyNumberFormat="1" applyFont="1" applyFill="1" applyBorder="1" applyAlignment="1">
      <alignment horizontal="left" shrinkToFit="1"/>
    </xf>
    <xf numFmtId="4" fontId="12" fillId="5" borderId="8" xfId="3" applyFont="1" applyFill="1" applyBorder="1" applyAlignment="1" applyProtection="1">
      <alignment horizontal="right" shrinkToFit="1"/>
    </xf>
    <xf numFmtId="164" fontId="5" fillId="5" borderId="3" xfId="0" applyNumberFormat="1" applyFont="1" applyFill="1" applyBorder="1" applyAlignment="1"/>
    <xf numFmtId="4" fontId="12" fillId="5" borderId="1" xfId="3" applyFont="1" applyFill="1" applyBorder="1" applyAlignment="1" applyProtection="1">
      <alignment horizontal="right" shrinkToFit="1"/>
    </xf>
    <xf numFmtId="4" fontId="12" fillId="5" borderId="9" xfId="3" applyFont="1" applyFill="1" applyBorder="1" applyAlignment="1" applyProtection="1">
      <alignment horizontal="right" shrinkToFit="1"/>
    </xf>
    <xf numFmtId="4" fontId="6" fillId="5" borderId="2" xfId="0" applyNumberFormat="1" applyFont="1" applyFill="1" applyBorder="1" applyAlignment="1">
      <alignment horizontal="right" shrinkToFit="1"/>
    </xf>
    <xf numFmtId="4" fontId="12" fillId="5" borderId="10" xfId="3" applyFont="1" applyFill="1" applyBorder="1" applyAlignment="1" applyProtection="1">
      <alignment horizontal="right" shrinkToFit="1"/>
    </xf>
    <xf numFmtId="4" fontId="12" fillId="5" borderId="2" xfId="3" applyFont="1" applyFill="1" applyBorder="1" applyAlignment="1" applyProtection="1">
      <alignment horizontal="right" shrinkToFit="1"/>
    </xf>
    <xf numFmtId="0" fontId="3" fillId="0" borderId="1" xfId="0" applyFont="1" applyBorder="1" applyAlignment="1">
      <alignment horizontal="center" vertical="center" wrapText="1"/>
    </xf>
    <xf numFmtId="4" fontId="5" fillId="5" borderId="1" xfId="0" applyNumberFormat="1" applyFont="1" applyFill="1" applyBorder="1" applyAlignment="1"/>
    <xf numFmtId="4" fontId="7" fillId="5" borderId="1" xfId="0" applyNumberFormat="1" applyFont="1" applyFill="1" applyBorder="1" applyAlignment="1">
      <alignment shrinkToFit="1"/>
    </xf>
    <xf numFmtId="4" fontId="7" fillId="5" borderId="1" xfId="0" applyNumberFormat="1" applyFont="1" applyFill="1" applyBorder="1" applyAlignment="1">
      <alignment horizontal="left" shrinkToFit="1"/>
    </xf>
    <xf numFmtId="164" fontId="6" fillId="5" borderId="1" xfId="0" applyNumberFormat="1" applyFont="1" applyFill="1" applyBorder="1" applyAlignment="1">
      <alignment horizontal="right" shrinkToFit="1"/>
    </xf>
    <xf numFmtId="164" fontId="5" fillId="5" borderId="1" xfId="0" applyNumberFormat="1" applyFont="1" applyFill="1" applyBorder="1" applyAlignment="1">
      <alignment horizontal="right" shrinkToFit="1"/>
    </xf>
    <xf numFmtId="4" fontId="5" fillId="5" borderId="1" xfId="0" applyNumberFormat="1" applyFont="1" applyFill="1" applyBorder="1" applyAlignment="1">
      <alignment shrinkToFit="1"/>
    </xf>
    <xf numFmtId="0" fontId="5" fillId="0" borderId="0" xfId="0" applyFont="1"/>
    <xf numFmtId="0" fontId="5" fillId="0" borderId="0" xfId="0" applyFont="1" applyAlignment="1"/>
    <xf numFmtId="0" fontId="6"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wrapText="1"/>
    </xf>
    <xf numFmtId="0" fontId="6" fillId="5" borderId="4" xfId="0" applyFont="1" applyFill="1" applyBorder="1" applyAlignment="1"/>
    <xf numFmtId="0" fontId="6" fillId="5" borderId="2" xfId="0" applyFont="1" applyFill="1" applyBorder="1" applyAlignment="1"/>
    <xf numFmtId="0" fontId="4" fillId="0" borderId="0" xfId="0" applyFont="1" applyFill="1" applyAlignment="1">
      <alignment horizontal="center" vertical="top" wrapText="1"/>
    </xf>
  </cellXfs>
  <cellStyles count="5">
    <cellStyle name="xl105" xfId="1"/>
    <cellStyle name="xl41" xfId="2"/>
    <cellStyle name="xl63" xfId="3"/>
    <cellStyle name="xl92" xf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topLeftCell="A34" zoomScaleNormal="100" workbookViewId="0">
      <selection activeCell="I43" sqref="I43"/>
    </sheetView>
  </sheetViews>
  <sheetFormatPr defaultColWidth="9.33203125" defaultRowHeight="16.5"/>
  <cols>
    <col min="1" max="1" width="85.6640625" style="1" customWidth="1"/>
    <col min="2" max="3" width="7.33203125" style="4" customWidth="1"/>
    <col min="4" max="4" width="20" style="4" customWidth="1"/>
    <col min="5" max="5" width="20.33203125" style="1" customWidth="1"/>
    <col min="6" max="6" width="20.5" style="1" customWidth="1"/>
    <col min="7" max="7" width="18.83203125" style="1" customWidth="1"/>
    <col min="8" max="8" width="15.6640625" style="1" customWidth="1"/>
    <col min="9" max="9" width="62.5" style="45" customWidth="1"/>
    <col min="10" max="16384" width="9.33203125" style="3"/>
  </cols>
  <sheetData>
    <row r="1" spans="1:9" ht="18.75">
      <c r="A1" s="52" t="s">
        <v>64</v>
      </c>
      <c r="B1" s="52"/>
      <c r="C1" s="52"/>
      <c r="D1" s="52"/>
      <c r="E1" s="52"/>
      <c r="F1" s="52"/>
      <c r="G1" s="52"/>
      <c r="H1" s="52"/>
    </row>
    <row r="2" spans="1:9" ht="18.75">
      <c r="A2" s="52" t="s">
        <v>68</v>
      </c>
      <c r="B2" s="52"/>
      <c r="C2" s="52"/>
      <c r="D2" s="52"/>
      <c r="E2" s="52"/>
      <c r="F2" s="52"/>
      <c r="G2" s="52"/>
      <c r="H2" s="52"/>
    </row>
    <row r="3" spans="1:9" s="1" customFormat="1">
      <c r="A3" s="5"/>
      <c r="B3" s="7"/>
      <c r="C3" s="7"/>
      <c r="D3" s="7"/>
      <c r="E3" s="5"/>
      <c r="F3" s="5"/>
      <c r="G3" s="5"/>
      <c r="H3" s="5" t="s">
        <v>27</v>
      </c>
      <c r="I3" s="46"/>
    </row>
    <row r="4" spans="1:9" s="2" customFormat="1" ht="93.6" customHeight="1">
      <c r="A4" s="11" t="s">
        <v>25</v>
      </c>
      <c r="B4" s="6" t="s">
        <v>40</v>
      </c>
      <c r="C4" s="6" t="s">
        <v>39</v>
      </c>
      <c r="D4" s="6" t="s">
        <v>69</v>
      </c>
      <c r="E4" s="8" t="s">
        <v>70</v>
      </c>
      <c r="F4" s="9" t="s">
        <v>71</v>
      </c>
      <c r="G4" s="9" t="s">
        <v>65</v>
      </c>
      <c r="H4" s="10" t="s">
        <v>62</v>
      </c>
      <c r="I4" s="38" t="s">
        <v>66</v>
      </c>
    </row>
    <row r="5" spans="1:9" s="2" customFormat="1">
      <c r="A5" s="11">
        <v>1</v>
      </c>
      <c r="B5" s="11">
        <v>2</v>
      </c>
      <c r="C5" s="11">
        <v>3</v>
      </c>
      <c r="D5" s="11">
        <v>4</v>
      </c>
      <c r="E5" s="12">
        <v>5</v>
      </c>
      <c r="F5" s="12">
        <v>6</v>
      </c>
      <c r="G5" s="12">
        <v>7</v>
      </c>
      <c r="H5" s="12">
        <v>8</v>
      </c>
      <c r="I5" s="47">
        <v>9</v>
      </c>
    </row>
    <row r="6" spans="1:9">
      <c r="A6" s="19" t="s">
        <v>0</v>
      </c>
      <c r="B6" s="13" t="s">
        <v>41</v>
      </c>
      <c r="C6" s="13" t="s">
        <v>42</v>
      </c>
      <c r="D6" s="18">
        <f>D7+D8+D9+D10+D11+D14+D13+D12</f>
        <v>100237869</v>
      </c>
      <c r="E6" s="18">
        <f>E7+E8+E9+E10+E11+E14+E12+E13</f>
        <v>119752103.42000002</v>
      </c>
      <c r="F6" s="18">
        <f>F7+F8+F9+F10+F11+F14+F12+F13</f>
        <v>116910226.69</v>
      </c>
      <c r="G6" s="42">
        <f>F6/D6*100</f>
        <v>116.63279343059459</v>
      </c>
      <c r="H6" s="14">
        <f t="shared" ref="H6:H14" si="0">F6/E6*100</f>
        <v>97.626866961966542</v>
      </c>
      <c r="I6" s="48"/>
    </row>
    <row r="7" spans="1:9" ht="65.25" customHeight="1">
      <c r="A7" s="20" t="s">
        <v>1</v>
      </c>
      <c r="B7" s="15" t="s">
        <v>41</v>
      </c>
      <c r="C7" s="15" t="s">
        <v>43</v>
      </c>
      <c r="D7" s="39">
        <v>2204575</v>
      </c>
      <c r="E7" s="34">
        <v>2204575</v>
      </c>
      <c r="F7" s="28">
        <v>959494.28</v>
      </c>
      <c r="G7" s="43">
        <f t="shared" ref="G7:G51" si="1">F7/D7*100</f>
        <v>43.522868580111812</v>
      </c>
      <c r="H7" s="16">
        <f t="shared" si="0"/>
        <v>43.522868580111812</v>
      </c>
      <c r="I7" s="49" t="s">
        <v>73</v>
      </c>
    </row>
    <row r="8" spans="1:9" ht="49.5">
      <c r="A8" s="20" t="s">
        <v>2</v>
      </c>
      <c r="B8" s="15" t="s">
        <v>41</v>
      </c>
      <c r="C8" s="15" t="s">
        <v>44</v>
      </c>
      <c r="D8" s="39">
        <v>6376300</v>
      </c>
      <c r="E8" s="34">
        <v>6705011.3099999996</v>
      </c>
      <c r="F8" s="28">
        <v>6705011.3099999996</v>
      </c>
      <c r="G8" s="43">
        <f t="shared" si="1"/>
        <v>105.15520458573152</v>
      </c>
      <c r="H8" s="16">
        <f t="shared" si="0"/>
        <v>100</v>
      </c>
      <c r="I8" s="48"/>
    </row>
    <row r="9" spans="1:9" ht="49.5">
      <c r="A9" s="20" t="s">
        <v>3</v>
      </c>
      <c r="B9" s="15" t="s">
        <v>41</v>
      </c>
      <c r="C9" s="15" t="s">
        <v>45</v>
      </c>
      <c r="D9" s="39">
        <v>45433000</v>
      </c>
      <c r="E9" s="34">
        <v>48542291.579999998</v>
      </c>
      <c r="F9" s="28">
        <v>48345627.149999999</v>
      </c>
      <c r="G9" s="43">
        <f t="shared" si="1"/>
        <v>106.41081845794906</v>
      </c>
      <c r="H9" s="16">
        <f t="shared" si="0"/>
        <v>99.5948596088096</v>
      </c>
      <c r="I9" s="48"/>
    </row>
    <row r="10" spans="1:9" ht="49.5">
      <c r="A10" s="20" t="s">
        <v>4</v>
      </c>
      <c r="B10" s="15" t="s">
        <v>41</v>
      </c>
      <c r="C10" s="15" t="s">
        <v>46</v>
      </c>
      <c r="D10" s="39">
        <v>30736</v>
      </c>
      <c r="E10" s="34">
        <v>30048</v>
      </c>
      <c r="F10" s="28">
        <v>26528</v>
      </c>
      <c r="G10" s="43">
        <f t="shared" si="1"/>
        <v>86.30921395106715</v>
      </c>
      <c r="H10" s="16">
        <f t="shared" si="0"/>
        <v>88.285410010649628</v>
      </c>
      <c r="I10" s="49" t="s">
        <v>74</v>
      </c>
    </row>
    <row r="11" spans="1:9" ht="33">
      <c r="A11" s="20" t="s">
        <v>5</v>
      </c>
      <c r="B11" s="15" t="s">
        <v>41</v>
      </c>
      <c r="C11" s="15" t="s">
        <v>47</v>
      </c>
      <c r="D11" s="39">
        <v>10703505</v>
      </c>
      <c r="E11" s="34">
        <v>11075091.039999999</v>
      </c>
      <c r="F11" s="28">
        <v>11075091.039999999</v>
      </c>
      <c r="G11" s="43">
        <f t="shared" si="1"/>
        <v>103.47162952696335</v>
      </c>
      <c r="H11" s="16">
        <f t="shared" si="0"/>
        <v>100</v>
      </c>
      <c r="I11" s="48"/>
    </row>
    <row r="12" spans="1:9">
      <c r="A12" s="20" t="s">
        <v>72</v>
      </c>
      <c r="B12" s="15" t="s">
        <v>41</v>
      </c>
      <c r="C12" s="15" t="s">
        <v>48</v>
      </c>
      <c r="D12" s="39">
        <v>0</v>
      </c>
      <c r="E12" s="34">
        <v>980000</v>
      </c>
      <c r="F12" s="28">
        <v>980000</v>
      </c>
      <c r="G12" s="43">
        <v>0</v>
      </c>
      <c r="H12" s="16">
        <f t="shared" si="0"/>
        <v>100</v>
      </c>
      <c r="I12" s="48"/>
    </row>
    <row r="13" spans="1:9" ht="82.5">
      <c r="A13" s="20" t="s">
        <v>67</v>
      </c>
      <c r="B13" s="15" t="s">
        <v>41</v>
      </c>
      <c r="C13" s="15" t="s">
        <v>51</v>
      </c>
      <c r="D13" s="39">
        <v>100000</v>
      </c>
      <c r="E13" s="34">
        <v>380000</v>
      </c>
      <c r="F13" s="28">
        <v>0</v>
      </c>
      <c r="G13" s="43">
        <f t="shared" si="1"/>
        <v>0</v>
      </c>
      <c r="H13" s="16">
        <v>0</v>
      </c>
      <c r="I13" s="49" t="s">
        <v>75</v>
      </c>
    </row>
    <row r="14" spans="1:9">
      <c r="A14" s="20" t="s">
        <v>6</v>
      </c>
      <c r="B14" s="15" t="s">
        <v>41</v>
      </c>
      <c r="C14" s="15" t="s">
        <v>49</v>
      </c>
      <c r="D14" s="39">
        <v>35389753</v>
      </c>
      <c r="E14" s="34">
        <v>49835086.490000002</v>
      </c>
      <c r="F14" s="28">
        <v>48818474.909999996</v>
      </c>
      <c r="G14" s="43">
        <f t="shared" si="1"/>
        <v>137.94522643319945</v>
      </c>
      <c r="H14" s="16">
        <f t="shared" si="0"/>
        <v>97.960048528853264</v>
      </c>
      <c r="I14" s="48"/>
    </row>
    <row r="15" spans="1:9">
      <c r="A15" s="19" t="s">
        <v>29</v>
      </c>
      <c r="B15" s="13" t="s">
        <v>43</v>
      </c>
      <c r="C15" s="13" t="s">
        <v>42</v>
      </c>
      <c r="D15" s="35">
        <f>D16</f>
        <v>1707780</v>
      </c>
      <c r="E15" s="35">
        <f>E16</f>
        <v>0</v>
      </c>
      <c r="F15" s="18">
        <f>F16</f>
        <v>0</v>
      </c>
      <c r="G15" s="42">
        <f t="shared" si="1"/>
        <v>0</v>
      </c>
      <c r="H15" s="14">
        <v>0</v>
      </c>
      <c r="I15" s="48"/>
    </row>
    <row r="16" spans="1:9">
      <c r="A16" s="20" t="s">
        <v>28</v>
      </c>
      <c r="B16" s="15" t="s">
        <v>43</v>
      </c>
      <c r="C16" s="15" t="s">
        <v>44</v>
      </c>
      <c r="D16" s="39">
        <v>1707780</v>
      </c>
      <c r="E16" s="34">
        <v>0</v>
      </c>
      <c r="F16" s="28">
        <v>0</v>
      </c>
      <c r="G16" s="43">
        <f t="shared" si="1"/>
        <v>0</v>
      </c>
      <c r="H16" s="16">
        <v>0</v>
      </c>
      <c r="I16" s="48"/>
    </row>
    <row r="17" spans="1:9" ht="33">
      <c r="A17" s="19" t="s">
        <v>7</v>
      </c>
      <c r="B17" s="13" t="s">
        <v>44</v>
      </c>
      <c r="C17" s="13" t="s">
        <v>42</v>
      </c>
      <c r="D17" s="35">
        <f>D18</f>
        <v>500000</v>
      </c>
      <c r="E17" s="35">
        <f>E18</f>
        <v>9484183.1600000001</v>
      </c>
      <c r="F17" s="18">
        <f>F18</f>
        <v>8818855.9399999995</v>
      </c>
      <c r="G17" s="43">
        <f t="shared" si="1"/>
        <v>1763.7711879999997</v>
      </c>
      <c r="H17" s="14">
        <f t="shared" ref="H17:H51" si="2">F17/E17*100</f>
        <v>92.984875884661847</v>
      </c>
      <c r="I17" s="48"/>
    </row>
    <row r="18" spans="1:9" ht="138.75" customHeight="1">
      <c r="A18" s="20" t="s">
        <v>8</v>
      </c>
      <c r="B18" s="15" t="s">
        <v>44</v>
      </c>
      <c r="C18" s="15" t="s">
        <v>50</v>
      </c>
      <c r="D18" s="39">
        <v>500000</v>
      </c>
      <c r="E18" s="34">
        <v>9484183.1600000001</v>
      </c>
      <c r="F18" s="28">
        <v>8818855.9399999995</v>
      </c>
      <c r="G18" s="43">
        <f t="shared" si="1"/>
        <v>1763.7711879999997</v>
      </c>
      <c r="H18" s="16">
        <f t="shared" si="2"/>
        <v>92.984875884661847</v>
      </c>
      <c r="I18" s="49" t="s">
        <v>76</v>
      </c>
    </row>
    <row r="19" spans="1:9">
      <c r="A19" s="19" t="s">
        <v>9</v>
      </c>
      <c r="B19" s="13" t="s">
        <v>45</v>
      </c>
      <c r="C19" s="13" t="s">
        <v>42</v>
      </c>
      <c r="D19" s="35">
        <f>D20+D21+D22+D23</f>
        <v>42765053</v>
      </c>
      <c r="E19" s="35">
        <f>E20+E21+E22+E23</f>
        <v>48910104.269999996</v>
      </c>
      <c r="F19" s="18">
        <f>F20+F21+F22+F23</f>
        <v>41186524.420000002</v>
      </c>
      <c r="G19" s="42">
        <f t="shared" si="1"/>
        <v>96.308835207102405</v>
      </c>
      <c r="H19" s="14">
        <f t="shared" si="2"/>
        <v>84.208621172910867</v>
      </c>
      <c r="I19" s="49"/>
    </row>
    <row r="20" spans="1:9">
      <c r="A20" s="21" t="s">
        <v>52</v>
      </c>
      <c r="B20" s="15" t="s">
        <v>45</v>
      </c>
      <c r="C20" s="15" t="s">
        <v>46</v>
      </c>
      <c r="D20" s="39">
        <v>490997</v>
      </c>
      <c r="E20" s="34">
        <v>433283</v>
      </c>
      <c r="F20" s="28">
        <v>0</v>
      </c>
      <c r="G20" s="43">
        <f t="shared" si="1"/>
        <v>0</v>
      </c>
      <c r="H20" s="16">
        <f t="shared" si="2"/>
        <v>0</v>
      </c>
      <c r="I20" s="49"/>
    </row>
    <row r="21" spans="1:9">
      <c r="A21" s="20" t="s">
        <v>10</v>
      </c>
      <c r="B21" s="15" t="s">
        <v>45</v>
      </c>
      <c r="C21" s="15" t="s">
        <v>53</v>
      </c>
      <c r="D21" s="39">
        <v>1016000</v>
      </c>
      <c r="E21" s="34">
        <v>994521.36</v>
      </c>
      <c r="F21" s="28">
        <v>947022.09</v>
      </c>
      <c r="G21" s="43">
        <f t="shared" si="1"/>
        <v>93.210835629921249</v>
      </c>
      <c r="H21" s="16">
        <f t="shared" si="2"/>
        <v>95.223906503124283</v>
      </c>
      <c r="I21" s="49"/>
    </row>
    <row r="22" spans="1:9" ht="329.25" customHeight="1">
      <c r="A22" s="21" t="s">
        <v>36</v>
      </c>
      <c r="B22" s="15" t="s">
        <v>45</v>
      </c>
      <c r="C22" s="15" t="s">
        <v>50</v>
      </c>
      <c r="D22" s="39">
        <v>39957056</v>
      </c>
      <c r="E22" s="34">
        <v>46659859.869999997</v>
      </c>
      <c r="F22" s="28">
        <v>39462062.289999999</v>
      </c>
      <c r="G22" s="43">
        <f t="shared" si="1"/>
        <v>98.761185734004016</v>
      </c>
      <c r="H22" s="16">
        <f>F22/E22*100</f>
        <v>84.573897992720219</v>
      </c>
      <c r="I22" s="49" t="s">
        <v>77</v>
      </c>
    </row>
    <row r="23" spans="1:9" ht="120.75" customHeight="1">
      <c r="A23" s="20" t="s">
        <v>11</v>
      </c>
      <c r="B23" s="15" t="s">
        <v>45</v>
      </c>
      <c r="C23" s="15" t="s">
        <v>54</v>
      </c>
      <c r="D23" s="39">
        <v>1301000</v>
      </c>
      <c r="E23" s="34">
        <v>822440.04</v>
      </c>
      <c r="F23" s="28">
        <v>777440.04</v>
      </c>
      <c r="G23" s="43">
        <f t="shared" si="1"/>
        <v>59.757112990007691</v>
      </c>
      <c r="H23" s="16">
        <f t="shared" si="2"/>
        <v>94.528476507539679</v>
      </c>
      <c r="I23" s="49" t="s">
        <v>78</v>
      </c>
    </row>
    <row r="24" spans="1:9">
      <c r="A24" s="19" t="s">
        <v>12</v>
      </c>
      <c r="B24" s="13" t="s">
        <v>46</v>
      </c>
      <c r="C24" s="13" t="s">
        <v>42</v>
      </c>
      <c r="D24" s="35">
        <f>D25+D26+D27+D28</f>
        <v>38822159.079999998</v>
      </c>
      <c r="E24" s="35">
        <f>E25+E26+E27+E28</f>
        <v>89745361.200000003</v>
      </c>
      <c r="F24" s="18">
        <f>F25+F26+F27+F28</f>
        <v>81692797.629999995</v>
      </c>
      <c r="G24" s="42">
        <f t="shared" si="1"/>
        <v>210.42826974578458</v>
      </c>
      <c r="H24" s="14">
        <f t="shared" si="2"/>
        <v>91.027320563059916</v>
      </c>
      <c r="I24" s="49"/>
    </row>
    <row r="25" spans="1:9" ht="144.75" customHeight="1">
      <c r="A25" s="21" t="s">
        <v>38</v>
      </c>
      <c r="B25" s="15" t="s">
        <v>46</v>
      </c>
      <c r="C25" s="15" t="s">
        <v>41</v>
      </c>
      <c r="D25" s="39">
        <v>17167886.899999999</v>
      </c>
      <c r="E25" s="34">
        <v>50323598.380000003</v>
      </c>
      <c r="F25" s="28">
        <v>45540273.030000001</v>
      </c>
      <c r="G25" s="43">
        <f t="shared" si="1"/>
        <v>265.26428846639249</v>
      </c>
      <c r="H25" s="16">
        <f t="shared" si="2"/>
        <v>90.494866217871589</v>
      </c>
      <c r="I25" s="49" t="s">
        <v>79</v>
      </c>
    </row>
    <row r="26" spans="1:9" ht="81.75" customHeight="1">
      <c r="A26" s="20" t="s">
        <v>13</v>
      </c>
      <c r="B26" s="15" t="s">
        <v>46</v>
      </c>
      <c r="C26" s="15" t="s">
        <v>43</v>
      </c>
      <c r="D26" s="39">
        <v>20714034.02</v>
      </c>
      <c r="E26" s="34">
        <v>33113944.420000002</v>
      </c>
      <c r="F26" s="28">
        <v>30736651.199999999</v>
      </c>
      <c r="G26" s="43">
        <f t="shared" si="1"/>
        <v>148.38563637736075</v>
      </c>
      <c r="H26" s="16">
        <f t="shared" si="2"/>
        <v>92.820869692092074</v>
      </c>
      <c r="I26" s="49" t="s">
        <v>80</v>
      </c>
    </row>
    <row r="27" spans="1:9" ht="66">
      <c r="A27" s="21" t="s">
        <v>30</v>
      </c>
      <c r="B27" s="15" t="s">
        <v>46</v>
      </c>
      <c r="C27" s="15" t="s">
        <v>44</v>
      </c>
      <c r="D27" s="39">
        <v>940000</v>
      </c>
      <c r="E27" s="34">
        <v>6307580.2400000002</v>
      </c>
      <c r="F27" s="28">
        <v>5415635.2400000002</v>
      </c>
      <c r="G27" s="43">
        <f t="shared" si="1"/>
        <v>576.13140851063827</v>
      </c>
      <c r="H27" s="16">
        <f t="shared" si="2"/>
        <v>85.859157298647375</v>
      </c>
      <c r="I27" s="49" t="s">
        <v>81</v>
      </c>
    </row>
    <row r="28" spans="1:9">
      <c r="A28" s="20" t="s">
        <v>14</v>
      </c>
      <c r="B28" s="15" t="s">
        <v>46</v>
      </c>
      <c r="C28" s="15" t="s">
        <v>46</v>
      </c>
      <c r="D28" s="39">
        <v>238.16</v>
      </c>
      <c r="E28" s="34">
        <v>238.16</v>
      </c>
      <c r="F28" s="28">
        <v>238.16</v>
      </c>
      <c r="G28" s="43">
        <f t="shared" si="1"/>
        <v>100</v>
      </c>
      <c r="H28" s="16">
        <f t="shared" si="2"/>
        <v>100</v>
      </c>
      <c r="I28" s="49"/>
    </row>
    <row r="29" spans="1:9">
      <c r="A29" s="19" t="s">
        <v>15</v>
      </c>
      <c r="B29" s="13" t="s">
        <v>48</v>
      </c>
      <c r="C29" s="13" t="s">
        <v>42</v>
      </c>
      <c r="D29" s="35">
        <f>D30+D31+D32+D33+D34</f>
        <v>618982629</v>
      </c>
      <c r="E29" s="35">
        <f>E30+E31+E32+E33+E34</f>
        <v>843572096.73000014</v>
      </c>
      <c r="F29" s="18">
        <f>F30+F31+F32+F33+F34</f>
        <v>715309882.9000001</v>
      </c>
      <c r="G29" s="42">
        <f t="shared" si="1"/>
        <v>115.56219017900744</v>
      </c>
      <c r="H29" s="14">
        <f t="shared" si="2"/>
        <v>84.795346559328806</v>
      </c>
      <c r="I29" s="49"/>
    </row>
    <row r="30" spans="1:9" ht="66">
      <c r="A30" s="20" t="s">
        <v>16</v>
      </c>
      <c r="B30" s="15" t="s">
        <v>48</v>
      </c>
      <c r="C30" s="15" t="s">
        <v>41</v>
      </c>
      <c r="D30" s="44">
        <v>178707832</v>
      </c>
      <c r="E30" s="34">
        <v>184598824</v>
      </c>
      <c r="F30" s="28">
        <v>169769452.40000001</v>
      </c>
      <c r="G30" s="43">
        <f t="shared" si="1"/>
        <v>94.998327997174741</v>
      </c>
      <c r="H30" s="16">
        <f t="shared" si="2"/>
        <v>91.966703103157371</v>
      </c>
      <c r="I30" s="49" t="s">
        <v>82</v>
      </c>
    </row>
    <row r="31" spans="1:9" ht="261" customHeight="1">
      <c r="A31" s="20" t="s">
        <v>17</v>
      </c>
      <c r="B31" s="15" t="s">
        <v>48</v>
      </c>
      <c r="C31" s="15" t="s">
        <v>43</v>
      </c>
      <c r="D31" s="44">
        <v>372248099</v>
      </c>
      <c r="E31" s="34">
        <v>587334988.07000005</v>
      </c>
      <c r="F31" s="28">
        <v>474809159.48000002</v>
      </c>
      <c r="G31" s="43">
        <f t="shared" si="1"/>
        <v>127.55180234782073</v>
      </c>
      <c r="H31" s="16">
        <f t="shared" si="2"/>
        <v>80.841286339885315</v>
      </c>
      <c r="I31" s="49" t="s">
        <v>83</v>
      </c>
    </row>
    <row r="32" spans="1:9">
      <c r="A32" s="20" t="s">
        <v>59</v>
      </c>
      <c r="B32" s="15" t="s">
        <v>48</v>
      </c>
      <c r="C32" s="15" t="s">
        <v>44</v>
      </c>
      <c r="D32" s="39">
        <v>40042440</v>
      </c>
      <c r="E32" s="34">
        <v>45574523.740000002</v>
      </c>
      <c r="F32" s="28">
        <v>44778946.229999997</v>
      </c>
      <c r="G32" s="43">
        <f t="shared" si="1"/>
        <v>111.82871530805814</v>
      </c>
      <c r="H32" s="16">
        <f t="shared" si="2"/>
        <v>98.254337193870128</v>
      </c>
      <c r="I32" s="49"/>
    </row>
    <row r="33" spans="1:9">
      <c r="A33" s="20" t="s">
        <v>60</v>
      </c>
      <c r="B33" s="15" t="s">
        <v>48</v>
      </c>
      <c r="C33" s="15" t="s">
        <v>48</v>
      </c>
      <c r="D33" s="39">
        <v>5601058</v>
      </c>
      <c r="E33" s="34">
        <v>1584316.82</v>
      </c>
      <c r="F33" s="28">
        <v>1516513.82</v>
      </c>
      <c r="G33" s="43">
        <f t="shared" si="1"/>
        <v>27.075488595190411</v>
      </c>
      <c r="H33" s="16">
        <f t="shared" si="2"/>
        <v>95.720363557081981</v>
      </c>
      <c r="I33" s="49"/>
    </row>
    <row r="34" spans="1:9">
      <c r="A34" s="20" t="s">
        <v>18</v>
      </c>
      <c r="B34" s="15" t="s">
        <v>48</v>
      </c>
      <c r="C34" s="15" t="s">
        <v>50</v>
      </c>
      <c r="D34" s="39">
        <v>22383200</v>
      </c>
      <c r="E34" s="34">
        <v>24479444.100000001</v>
      </c>
      <c r="F34" s="28">
        <v>24435810.969999999</v>
      </c>
      <c r="G34" s="43">
        <f t="shared" si="1"/>
        <v>109.17031957003466</v>
      </c>
      <c r="H34" s="16">
        <f t="shared" si="2"/>
        <v>99.821756042246065</v>
      </c>
      <c r="I34" s="49"/>
    </row>
    <row r="35" spans="1:9">
      <c r="A35" s="19" t="s">
        <v>57</v>
      </c>
      <c r="B35" s="13" t="s">
        <v>53</v>
      </c>
      <c r="C35" s="13" t="s">
        <v>42</v>
      </c>
      <c r="D35" s="35">
        <f>D36+D37</f>
        <v>59211219.420000002</v>
      </c>
      <c r="E35" s="35">
        <f>E36+E37</f>
        <v>65606269</v>
      </c>
      <c r="F35" s="18">
        <f>F36+F37</f>
        <v>64806269</v>
      </c>
      <c r="G35" s="42">
        <f t="shared" si="1"/>
        <v>109.44930645713089</v>
      </c>
      <c r="H35" s="14">
        <f t="shared" si="2"/>
        <v>98.780604335235097</v>
      </c>
      <c r="I35" s="49"/>
    </row>
    <row r="36" spans="1:9">
      <c r="A36" s="20" t="s">
        <v>19</v>
      </c>
      <c r="B36" s="15" t="s">
        <v>53</v>
      </c>
      <c r="C36" s="15" t="s">
        <v>41</v>
      </c>
      <c r="D36" s="39">
        <v>25545565.579999998</v>
      </c>
      <c r="E36" s="34">
        <v>34666882.829999998</v>
      </c>
      <c r="F36" s="28">
        <v>33866882.829999998</v>
      </c>
      <c r="G36" s="43">
        <f t="shared" si="1"/>
        <v>132.57440992621781</v>
      </c>
      <c r="H36" s="16">
        <f t="shared" si="2"/>
        <v>97.692322081788973</v>
      </c>
      <c r="I36" s="49"/>
    </row>
    <row r="37" spans="1:9">
      <c r="A37" s="20" t="s">
        <v>31</v>
      </c>
      <c r="B37" s="15" t="s">
        <v>53</v>
      </c>
      <c r="C37" s="15" t="s">
        <v>45</v>
      </c>
      <c r="D37" s="39">
        <v>33665653.840000004</v>
      </c>
      <c r="E37" s="34">
        <v>30939386.170000002</v>
      </c>
      <c r="F37" s="28">
        <v>30939386.170000002</v>
      </c>
      <c r="G37" s="43">
        <f t="shared" si="1"/>
        <v>91.901931615655201</v>
      </c>
      <c r="H37" s="16">
        <f t="shared" si="2"/>
        <v>100</v>
      </c>
      <c r="I37" s="49"/>
    </row>
    <row r="38" spans="1:9">
      <c r="A38" s="19" t="s">
        <v>21</v>
      </c>
      <c r="B38" s="13" t="s">
        <v>55</v>
      </c>
      <c r="C38" s="13" t="s">
        <v>42</v>
      </c>
      <c r="D38" s="35">
        <f>D39+D40+D41+D42</f>
        <v>48318321.210000001</v>
      </c>
      <c r="E38" s="35">
        <f>E39+E40+E41+E42</f>
        <v>72090146.980000004</v>
      </c>
      <c r="F38" s="18">
        <f>F39+F40+F41+F42</f>
        <v>70484927.900000006</v>
      </c>
      <c r="G38" s="42">
        <f t="shared" si="1"/>
        <v>145.87619382233913</v>
      </c>
      <c r="H38" s="14">
        <f t="shared" si="2"/>
        <v>97.773316954887974</v>
      </c>
      <c r="I38" s="49"/>
    </row>
    <row r="39" spans="1:9">
      <c r="A39" s="20" t="s">
        <v>22</v>
      </c>
      <c r="B39" s="15" t="s">
        <v>55</v>
      </c>
      <c r="C39" s="15" t="s">
        <v>41</v>
      </c>
      <c r="D39" s="39">
        <v>2700000</v>
      </c>
      <c r="E39" s="34">
        <v>3562092.93</v>
      </c>
      <c r="F39" s="28">
        <v>3562092.93</v>
      </c>
      <c r="G39" s="43">
        <f t="shared" si="1"/>
        <v>131.92936777777777</v>
      </c>
      <c r="H39" s="16">
        <f t="shared" si="2"/>
        <v>100</v>
      </c>
      <c r="I39" s="49"/>
    </row>
    <row r="40" spans="1:9">
      <c r="A40" s="20" t="s">
        <v>23</v>
      </c>
      <c r="B40" s="15" t="s">
        <v>55</v>
      </c>
      <c r="C40" s="15" t="s">
        <v>44</v>
      </c>
      <c r="D40" s="39">
        <v>11522979.01</v>
      </c>
      <c r="E40" s="34">
        <v>12249242.16</v>
      </c>
      <c r="F40" s="28">
        <v>11753886.1</v>
      </c>
      <c r="G40" s="43">
        <f t="shared" si="1"/>
        <v>102.00388362939489</v>
      </c>
      <c r="H40" s="16">
        <f t="shared" si="2"/>
        <v>95.956026882890839</v>
      </c>
      <c r="I40" s="49"/>
    </row>
    <row r="41" spans="1:9">
      <c r="A41" s="20" t="s">
        <v>24</v>
      </c>
      <c r="B41" s="15" t="s">
        <v>55</v>
      </c>
      <c r="C41" s="15" t="s">
        <v>45</v>
      </c>
      <c r="D41" s="39">
        <v>33166022.199999999</v>
      </c>
      <c r="E41" s="34">
        <v>55202805.630000003</v>
      </c>
      <c r="F41" s="28">
        <v>54342943.609999999</v>
      </c>
      <c r="G41" s="43">
        <f t="shared" si="1"/>
        <v>163.85125500519021</v>
      </c>
      <c r="H41" s="16">
        <f t="shared" si="2"/>
        <v>98.442358118963597</v>
      </c>
      <c r="I41" s="49"/>
    </row>
    <row r="42" spans="1:9" ht="82.5">
      <c r="A42" s="21" t="s">
        <v>37</v>
      </c>
      <c r="B42" s="15" t="s">
        <v>55</v>
      </c>
      <c r="C42" s="15" t="s">
        <v>47</v>
      </c>
      <c r="D42" s="39">
        <v>929320</v>
      </c>
      <c r="E42" s="34">
        <v>1076006.26</v>
      </c>
      <c r="F42" s="28">
        <v>826005.26</v>
      </c>
      <c r="G42" s="43">
        <f t="shared" si="1"/>
        <v>88.882759437007707</v>
      </c>
      <c r="H42" s="16">
        <f>F42/E42*100</f>
        <v>76.765841492409166</v>
      </c>
      <c r="I42" s="49" t="s">
        <v>84</v>
      </c>
    </row>
    <row r="43" spans="1:9">
      <c r="A43" s="22" t="s">
        <v>20</v>
      </c>
      <c r="B43" s="23" t="s">
        <v>51</v>
      </c>
      <c r="C43" s="23" t="s">
        <v>42</v>
      </c>
      <c r="D43" s="35">
        <f>D44+D45</f>
        <v>1539000</v>
      </c>
      <c r="E43" s="35">
        <f>E44+E45</f>
        <v>33622754.359999999</v>
      </c>
      <c r="F43" s="18">
        <f>F44+F45</f>
        <v>33326159.780000001</v>
      </c>
      <c r="G43" s="42">
        <f t="shared" si="1"/>
        <v>2165.442480831709</v>
      </c>
      <c r="H43" s="14">
        <f t="shared" si="2"/>
        <v>99.117875422030124</v>
      </c>
      <c r="I43" s="49"/>
    </row>
    <row r="44" spans="1:9">
      <c r="A44" s="21" t="s">
        <v>32</v>
      </c>
      <c r="B44" s="24" t="s">
        <v>51</v>
      </c>
      <c r="C44" s="24" t="s">
        <v>41</v>
      </c>
      <c r="D44" s="40">
        <v>100000</v>
      </c>
      <c r="E44" s="34">
        <v>45000</v>
      </c>
      <c r="F44" s="28">
        <v>45000</v>
      </c>
      <c r="G44" s="43">
        <f t="shared" si="1"/>
        <v>45</v>
      </c>
      <c r="H44" s="16">
        <f t="shared" si="2"/>
        <v>100</v>
      </c>
      <c r="I44" s="49"/>
    </row>
    <row r="45" spans="1:9">
      <c r="A45" s="21" t="s">
        <v>58</v>
      </c>
      <c r="B45" s="24" t="s">
        <v>51</v>
      </c>
      <c r="C45" s="24" t="s">
        <v>43</v>
      </c>
      <c r="D45" s="40">
        <v>1439000</v>
      </c>
      <c r="E45" s="34">
        <v>33577754.359999999</v>
      </c>
      <c r="F45" s="28">
        <v>33281159.780000001</v>
      </c>
      <c r="G45" s="43">
        <f t="shared" si="1"/>
        <v>2312.7977609451009</v>
      </c>
      <c r="H45" s="16">
        <f t="shared" si="2"/>
        <v>99.116693222482681</v>
      </c>
      <c r="I45" s="49"/>
    </row>
    <row r="46" spans="1:9">
      <c r="A46" s="22" t="s">
        <v>33</v>
      </c>
      <c r="B46" s="23" t="s">
        <v>54</v>
      </c>
      <c r="C46" s="23" t="s">
        <v>42</v>
      </c>
      <c r="D46" s="35">
        <f>D47</f>
        <v>2330300</v>
      </c>
      <c r="E46" s="35">
        <f>E47</f>
        <v>2580300</v>
      </c>
      <c r="F46" s="18">
        <f>F47</f>
        <v>2580300</v>
      </c>
      <c r="G46" s="43">
        <f t="shared" si="1"/>
        <v>110.72823241642706</v>
      </c>
      <c r="H46" s="14">
        <f t="shared" si="2"/>
        <v>100</v>
      </c>
      <c r="I46" s="49"/>
    </row>
    <row r="47" spans="1:9">
      <c r="A47" s="21" t="s">
        <v>34</v>
      </c>
      <c r="B47" s="24" t="s">
        <v>54</v>
      </c>
      <c r="C47" s="24" t="s">
        <v>43</v>
      </c>
      <c r="D47" s="40">
        <v>2330300</v>
      </c>
      <c r="E47" s="34">
        <v>2580300</v>
      </c>
      <c r="F47" s="28">
        <v>2580300</v>
      </c>
      <c r="G47" s="43">
        <f t="shared" si="1"/>
        <v>110.72823241642706</v>
      </c>
      <c r="H47" s="16">
        <f t="shared" si="2"/>
        <v>100</v>
      </c>
      <c r="I47" s="49"/>
    </row>
    <row r="48" spans="1:9" ht="33">
      <c r="A48" s="25" t="s">
        <v>61</v>
      </c>
      <c r="B48" s="17" t="s">
        <v>56</v>
      </c>
      <c r="C48" s="17" t="s">
        <v>42</v>
      </c>
      <c r="D48" s="35">
        <f>D49+D50</f>
        <v>30142392</v>
      </c>
      <c r="E48" s="35">
        <f>E49+E50</f>
        <v>30141542</v>
      </c>
      <c r="F48" s="18">
        <f>F49+F50</f>
        <v>30141542</v>
      </c>
      <c r="G48" s="42">
        <f t="shared" si="1"/>
        <v>99.997180051271314</v>
      </c>
      <c r="H48" s="14">
        <f t="shared" si="2"/>
        <v>100</v>
      </c>
      <c r="I48" s="49"/>
    </row>
    <row r="49" spans="1:9" ht="33">
      <c r="A49" s="29" t="s">
        <v>35</v>
      </c>
      <c r="B49" s="30" t="s">
        <v>56</v>
      </c>
      <c r="C49" s="30" t="s">
        <v>41</v>
      </c>
      <c r="D49" s="41">
        <v>30142392</v>
      </c>
      <c r="E49" s="36">
        <v>30141542</v>
      </c>
      <c r="F49" s="31">
        <v>30141542</v>
      </c>
      <c r="G49" s="43">
        <f t="shared" si="1"/>
        <v>99.997180051271314</v>
      </c>
      <c r="H49" s="32">
        <f>F49/E49*100</f>
        <v>100</v>
      </c>
      <c r="I49" s="49"/>
    </row>
    <row r="50" spans="1:9" hidden="1">
      <c r="A50" s="26" t="s">
        <v>63</v>
      </c>
      <c r="B50" s="30" t="s">
        <v>56</v>
      </c>
      <c r="C50" s="30" t="s">
        <v>44</v>
      </c>
      <c r="D50" s="41"/>
      <c r="E50" s="37"/>
      <c r="F50" s="33"/>
      <c r="G50" s="43">
        <v>100</v>
      </c>
      <c r="H50" s="16" t="e">
        <f>F50/E50*100</f>
        <v>#DIV/0!</v>
      </c>
      <c r="I50" s="49"/>
    </row>
    <row r="51" spans="1:9">
      <c r="A51" s="50" t="s">
        <v>26</v>
      </c>
      <c r="B51" s="51"/>
      <c r="C51" s="27"/>
      <c r="D51" s="35">
        <f>D6+D15+D17+D19+D24+D29+D35+D38+D43+D46+D48</f>
        <v>944556722.70999992</v>
      </c>
      <c r="E51" s="35">
        <f>E6+E15+E17+E19+E24+E29+E35+E38+E43+E46+E48</f>
        <v>1315504861.1200001</v>
      </c>
      <c r="F51" s="18">
        <f>F6+F15+F17+F19+F24+F29+F35+F38+F43+F46+F48</f>
        <v>1165257486.2600002</v>
      </c>
      <c r="G51" s="42">
        <f t="shared" si="1"/>
        <v>123.3655383783405</v>
      </c>
      <c r="H51" s="14">
        <f t="shared" si="2"/>
        <v>88.578729026354068</v>
      </c>
      <c r="I51" s="49"/>
    </row>
  </sheetData>
  <mergeCells count="3">
    <mergeCell ref="A51:B51"/>
    <mergeCell ref="A1:H1"/>
    <mergeCell ref="A2:H2"/>
  </mergeCells>
  <phoneticPr fontId="0" type="noConversion"/>
  <pageMargins left="0.78740157480314965" right="0.39370078740157483" top="0.39370078740157483" bottom="0.19685039370078741" header="0.51181102362204722" footer="0.51181102362204722"/>
  <pageSetup paperSize="9" scale="72" fitToHeight="0"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MoBIL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2019-06-04T05:22:28Z</cp:lastPrinted>
  <dcterms:created xsi:type="dcterms:W3CDTF">2010-02-16T06:26:11Z</dcterms:created>
  <dcterms:modified xsi:type="dcterms:W3CDTF">2021-03-17T07:08:01Z</dcterms:modified>
</cp:coreProperties>
</file>