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7890" yWindow="870" windowWidth="10275" windowHeight="9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Лист1!$A$4:$I$265</definedName>
  </definedNames>
  <calcPr calcId="125725"/>
</workbook>
</file>

<file path=xl/calcChain.xml><?xml version="1.0" encoding="utf-8"?>
<calcChain xmlns="http://schemas.openxmlformats.org/spreadsheetml/2006/main">
  <c r="H264" i="1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5"/>
  <c r="G235"/>
  <c r="H232"/>
  <c r="G232"/>
  <c r="H228"/>
  <c r="G228"/>
  <c r="H224"/>
  <c r="G224"/>
  <c r="H223"/>
  <c r="G223"/>
  <c r="H222"/>
  <c r="G222"/>
  <c r="H220"/>
  <c r="G220"/>
  <c r="H219"/>
  <c r="G219"/>
  <c r="H217"/>
  <c r="G217"/>
  <c r="H216"/>
  <c r="G216"/>
  <c r="H214"/>
  <c r="G214"/>
  <c r="H210"/>
  <c r="G210"/>
  <c r="H209"/>
  <c r="G209"/>
  <c r="H205"/>
  <c r="G205"/>
  <c r="H204"/>
  <c r="G204"/>
  <c r="H203"/>
  <c r="G203"/>
  <c r="H199"/>
  <c r="G199"/>
  <c r="H195"/>
  <c r="G195"/>
  <c r="H191"/>
  <c r="G191"/>
  <c r="H189"/>
  <c r="G189"/>
  <c r="H188"/>
  <c r="G188"/>
  <c r="H187"/>
  <c r="G187"/>
  <c r="H185"/>
  <c r="G185"/>
  <c r="H183"/>
  <c r="G183"/>
  <c r="H181"/>
  <c r="G181"/>
  <c r="H179"/>
  <c r="G179"/>
  <c r="H177"/>
  <c r="G177"/>
  <c r="H176"/>
  <c r="G176"/>
  <c r="H174"/>
  <c r="G174"/>
  <c r="H173"/>
  <c r="G173"/>
  <c r="H172"/>
  <c r="G172"/>
  <c r="H171"/>
  <c r="G171"/>
  <c r="H170"/>
  <c r="G170"/>
  <c r="H166"/>
  <c r="G166"/>
  <c r="H162"/>
  <c r="G162"/>
  <c r="H158"/>
  <c r="G158"/>
  <c r="H154"/>
  <c r="G154"/>
  <c r="H153"/>
  <c r="G153"/>
  <c r="H152"/>
  <c r="G152"/>
  <c r="H150"/>
  <c r="G150"/>
  <c r="H149"/>
  <c r="G149"/>
  <c r="H145"/>
  <c r="G145"/>
  <c r="H143"/>
  <c r="G143"/>
  <c r="H139"/>
  <c r="G139"/>
  <c r="H135"/>
  <c r="G135"/>
  <c r="H131"/>
  <c r="G131"/>
  <c r="H127"/>
  <c r="G127"/>
  <c r="H125"/>
  <c r="G125"/>
  <c r="H124"/>
  <c r="G124"/>
  <c r="H123"/>
  <c r="G123"/>
  <c r="H119"/>
  <c r="G119"/>
  <c r="H116"/>
  <c r="G116"/>
  <c r="H115"/>
  <c r="G115"/>
  <c r="H113"/>
  <c r="G113"/>
  <c r="H112"/>
  <c r="G112"/>
  <c r="H111"/>
  <c r="G111"/>
  <c r="H110"/>
  <c r="G110"/>
  <c r="H109"/>
  <c r="G109"/>
  <c r="H106"/>
  <c r="G106"/>
  <c r="H102"/>
  <c r="G102"/>
  <c r="H101"/>
  <c r="G101"/>
  <c r="H97"/>
  <c r="G97"/>
  <c r="H95"/>
  <c r="G95"/>
  <c r="H94"/>
  <c r="G94"/>
  <c r="H90"/>
  <c r="G90"/>
  <c r="H88"/>
  <c r="G88"/>
  <c r="H86"/>
  <c r="G86"/>
  <c r="H82"/>
  <c r="G82"/>
  <c r="H80"/>
  <c r="G80"/>
  <c r="H79"/>
  <c r="G79"/>
  <c r="H78"/>
  <c r="G78"/>
  <c r="H77"/>
  <c r="G77"/>
  <c r="H73"/>
  <c r="G73"/>
  <c r="H70"/>
  <c r="G70"/>
  <c r="H69"/>
  <c r="G69"/>
  <c r="H67"/>
  <c r="G67"/>
  <c r="H66"/>
  <c r="G66"/>
  <c r="H65"/>
  <c r="G65"/>
  <c r="H61"/>
  <c r="G61"/>
  <c r="H59"/>
  <c r="G59"/>
  <c r="H54"/>
  <c r="G54"/>
  <c r="H52"/>
  <c r="G52"/>
  <c r="H48"/>
  <c r="G48"/>
  <c r="H45"/>
  <c r="G45"/>
  <c r="H44"/>
  <c r="G44"/>
  <c r="H41"/>
  <c r="G41"/>
  <c r="H39"/>
  <c r="G39"/>
  <c r="H38"/>
  <c r="G38"/>
  <c r="H36"/>
  <c r="G36"/>
  <c r="H35"/>
  <c r="G35"/>
  <c r="H31"/>
  <c r="G31"/>
  <c r="H30"/>
  <c r="G30"/>
  <c r="H29"/>
  <c r="G29"/>
  <c r="H28"/>
  <c r="G28"/>
  <c r="H27"/>
  <c r="G27"/>
  <c r="H26"/>
  <c r="G26"/>
  <c r="H24"/>
  <c r="G24"/>
  <c r="H23"/>
  <c r="G23"/>
  <c r="H22"/>
  <c r="G22"/>
  <c r="H21"/>
  <c r="G21"/>
  <c r="H20"/>
  <c r="G20"/>
  <c r="H16"/>
  <c r="G16"/>
  <c r="H14"/>
  <c r="G14"/>
  <c r="H13"/>
  <c r="G13"/>
  <c r="H8"/>
  <c r="G8"/>
  <c r="F184"/>
  <c r="E184"/>
  <c r="D184"/>
  <c r="D169"/>
  <c r="F169"/>
  <c r="E169"/>
  <c r="E108"/>
  <c r="D100"/>
  <c r="F100"/>
  <c r="E100"/>
  <c r="F19"/>
  <c r="H19" s="1"/>
  <c r="E19"/>
  <c r="F108"/>
  <c r="H108" s="1"/>
  <c r="D108"/>
  <c r="F105"/>
  <c r="F104" s="1"/>
  <c r="H104" s="1"/>
  <c r="E105"/>
  <c r="E104" s="1"/>
  <c r="F85"/>
  <c r="E85"/>
  <c r="F76"/>
  <c r="F75" s="1"/>
  <c r="E76"/>
  <c r="E75" s="1"/>
  <c r="F68"/>
  <c r="E68"/>
  <c r="F64"/>
  <c r="H64" s="1"/>
  <c r="E64"/>
  <c r="E63"/>
  <c r="E62" s="1"/>
  <c r="F58"/>
  <c r="F57" s="1"/>
  <c r="H57" s="1"/>
  <c r="E58"/>
  <c r="E57" s="1"/>
  <c r="F51"/>
  <c r="F50" s="1"/>
  <c r="E51"/>
  <c r="E50" s="1"/>
  <c r="F37"/>
  <c r="H37" s="1"/>
  <c r="E37"/>
  <c r="F34"/>
  <c r="F33" s="1"/>
  <c r="H33" s="1"/>
  <c r="E34"/>
  <c r="E33" s="1"/>
  <c r="F12"/>
  <c r="E12"/>
  <c r="F11"/>
  <c r="E11"/>
  <c r="F5"/>
  <c r="E5"/>
  <c r="F231"/>
  <c r="E231"/>
  <c r="F218"/>
  <c r="E218"/>
  <c r="D218"/>
  <c r="F175"/>
  <c r="E175"/>
  <c r="D175"/>
  <c r="G218" l="1"/>
  <c r="E18"/>
  <c r="E17" s="1"/>
  <c r="H175"/>
  <c r="H100"/>
  <c r="H169"/>
  <c r="G184"/>
  <c r="H58"/>
  <c r="H231"/>
  <c r="H218"/>
  <c r="H184"/>
  <c r="G175"/>
  <c r="G169"/>
  <c r="G108"/>
  <c r="H105"/>
  <c r="G100"/>
  <c r="H85"/>
  <c r="H75"/>
  <c r="H76"/>
  <c r="H68"/>
  <c r="F63"/>
  <c r="F62" s="1"/>
  <c r="H50"/>
  <c r="H51"/>
  <c r="H34"/>
  <c r="F18"/>
  <c r="H11"/>
  <c r="H12"/>
  <c r="F93"/>
  <c r="F96"/>
  <c r="E96"/>
  <c r="D96"/>
  <c r="E93"/>
  <c r="F72"/>
  <c r="E72"/>
  <c r="E71" s="1"/>
  <c r="D72"/>
  <c r="D71" s="1"/>
  <c r="D68"/>
  <c r="G68" s="1"/>
  <c r="F46"/>
  <c r="E46"/>
  <c r="F43"/>
  <c r="E43"/>
  <c r="E42" s="1"/>
  <c r="D43"/>
  <c r="D42" s="1"/>
  <c r="F25"/>
  <c r="E25"/>
  <c r="D25"/>
  <c r="F15"/>
  <c r="E15"/>
  <c r="E10" s="1"/>
  <c r="D15"/>
  <c r="G96" l="1"/>
  <c r="H96"/>
  <c r="H93"/>
  <c r="F71"/>
  <c r="G72"/>
  <c r="H72"/>
  <c r="H63"/>
  <c r="H62"/>
  <c r="H46"/>
  <c r="F42"/>
  <c r="G43"/>
  <c r="H43"/>
  <c r="G25"/>
  <c r="H25"/>
  <c r="F17"/>
  <c r="H17"/>
  <c r="H18"/>
  <c r="G15"/>
  <c r="H15"/>
  <c r="F10"/>
  <c r="E92"/>
  <c r="D239"/>
  <c r="F190"/>
  <c r="E190"/>
  <c r="D190"/>
  <c r="F234"/>
  <c r="E234"/>
  <c r="D234"/>
  <c r="D233" s="1"/>
  <c r="F233" l="1"/>
  <c r="H234"/>
  <c r="G234"/>
  <c r="G190"/>
  <c r="H190"/>
  <c r="H71"/>
  <c r="G71"/>
  <c r="H42"/>
  <c r="G42"/>
  <c r="H10"/>
  <c r="E233"/>
  <c r="D5"/>
  <c r="D231"/>
  <c r="G231" s="1"/>
  <c r="F221"/>
  <c r="E221"/>
  <c r="D221"/>
  <c r="F215"/>
  <c r="E215"/>
  <c r="D215"/>
  <c r="F213"/>
  <c r="E213"/>
  <c r="D213"/>
  <c r="F208"/>
  <c r="E208"/>
  <c r="D208"/>
  <c r="E212" l="1"/>
  <c r="H233"/>
  <c r="G233"/>
  <c r="H221"/>
  <c r="G221"/>
  <c r="H215"/>
  <c r="G215"/>
  <c r="H213"/>
  <c r="G213"/>
  <c r="F212"/>
  <c r="G208"/>
  <c r="H208"/>
  <c r="F202"/>
  <c r="E202"/>
  <c r="E201" s="1"/>
  <c r="D202"/>
  <c r="D201" s="1"/>
  <c r="F198"/>
  <c r="E198"/>
  <c r="D198"/>
  <c r="F194"/>
  <c r="E194"/>
  <c r="D194"/>
  <c r="F186"/>
  <c r="E186"/>
  <c r="F182"/>
  <c r="E182"/>
  <c r="F180"/>
  <c r="E180"/>
  <c r="F178"/>
  <c r="E178"/>
  <c r="E168" s="1"/>
  <c r="E167" s="1"/>
  <c r="D186"/>
  <c r="D182"/>
  <c r="D180"/>
  <c r="D178"/>
  <c r="D168" s="1"/>
  <c r="F165"/>
  <c r="E165"/>
  <c r="D165"/>
  <c r="F161"/>
  <c r="E161"/>
  <c r="D161"/>
  <c r="F157"/>
  <c r="E157"/>
  <c r="D157"/>
  <c r="F151"/>
  <c r="E151"/>
  <c r="D151"/>
  <c r="F148"/>
  <c r="E148"/>
  <c r="D148"/>
  <c r="F144"/>
  <c r="E144"/>
  <c r="F142"/>
  <c r="E142"/>
  <c r="D144"/>
  <c r="D142"/>
  <c r="F138"/>
  <c r="E138"/>
  <c r="D138"/>
  <c r="F134"/>
  <c r="E134"/>
  <c r="D134"/>
  <c r="F130"/>
  <c r="E130"/>
  <c r="D130"/>
  <c r="F126"/>
  <c r="E126"/>
  <c r="E122" s="1"/>
  <c r="D126"/>
  <c r="D122" s="1"/>
  <c r="F118"/>
  <c r="E118"/>
  <c r="D118"/>
  <c r="H118" l="1"/>
  <c r="G118"/>
  <c r="H212"/>
  <c r="F201"/>
  <c r="G202"/>
  <c r="H202"/>
  <c r="H198"/>
  <c r="G198"/>
  <c r="H194"/>
  <c r="G194"/>
  <c r="G186"/>
  <c r="H186"/>
  <c r="G182"/>
  <c r="H182"/>
  <c r="H180"/>
  <c r="G180"/>
  <c r="H178"/>
  <c r="G178"/>
  <c r="F168"/>
  <c r="H165"/>
  <c r="G165"/>
  <c r="G161"/>
  <c r="H161"/>
  <c r="G157"/>
  <c r="H157"/>
  <c r="G151"/>
  <c r="H151"/>
  <c r="H148"/>
  <c r="G148"/>
  <c r="H144"/>
  <c r="G144"/>
  <c r="H142"/>
  <c r="G142"/>
  <c r="G138"/>
  <c r="H138"/>
  <c r="G134"/>
  <c r="H134"/>
  <c r="G130"/>
  <c r="H130"/>
  <c r="F122"/>
  <c r="G122" s="1"/>
  <c r="H126"/>
  <c r="G126"/>
  <c r="H122"/>
  <c r="F114"/>
  <c r="E114"/>
  <c r="D114"/>
  <c r="G201" l="1"/>
  <c r="H201"/>
  <c r="F167"/>
  <c r="H168"/>
  <c r="G168"/>
  <c r="G114"/>
  <c r="H114"/>
  <c r="D105"/>
  <c r="G105" s="1"/>
  <c r="F99"/>
  <c r="E99"/>
  <c r="D99"/>
  <c r="D93"/>
  <c r="G93" s="1"/>
  <c r="F89"/>
  <c r="E89"/>
  <c r="F87"/>
  <c r="E87"/>
  <c r="E84" s="1"/>
  <c r="E83" s="1"/>
  <c r="D89"/>
  <c r="D87"/>
  <c r="D85"/>
  <c r="G85" s="1"/>
  <c r="H87" l="1"/>
  <c r="G87"/>
  <c r="H167"/>
  <c r="H99"/>
  <c r="G99"/>
  <c r="H89"/>
  <c r="G89"/>
  <c r="F84"/>
  <c r="F81"/>
  <c r="E81"/>
  <c r="E74" s="1"/>
  <c r="D81"/>
  <c r="D76"/>
  <c r="D64"/>
  <c r="D63" l="1"/>
  <c r="G63" s="1"/>
  <c r="G64"/>
  <c r="D75"/>
  <c r="G75" s="1"/>
  <c r="G76"/>
  <c r="F83"/>
  <c r="H84"/>
  <c r="G81"/>
  <c r="H81"/>
  <c r="F74"/>
  <c r="D62"/>
  <c r="G62" s="1"/>
  <c r="F60"/>
  <c r="E60"/>
  <c r="E56" s="1"/>
  <c r="E55" s="1"/>
  <c r="D60"/>
  <c r="D58"/>
  <c r="F53"/>
  <c r="E53"/>
  <c r="E49" s="1"/>
  <c r="D53"/>
  <c r="D51"/>
  <c r="F47"/>
  <c r="E47"/>
  <c r="D47"/>
  <c r="F40"/>
  <c r="E40"/>
  <c r="E32" s="1"/>
  <c r="D40"/>
  <c r="D37"/>
  <c r="G37" s="1"/>
  <c r="D34"/>
  <c r="D19"/>
  <c r="D12"/>
  <c r="F7"/>
  <c r="E7"/>
  <c r="E6" s="1"/>
  <c r="D7"/>
  <c r="D6" s="1"/>
  <c r="D33" l="1"/>
  <c r="G33" s="1"/>
  <c r="G34"/>
  <c r="D50"/>
  <c r="G50" s="1"/>
  <c r="G51"/>
  <c r="D18"/>
  <c r="G18" s="1"/>
  <c r="G19"/>
  <c r="E9"/>
  <c r="D11"/>
  <c r="G11" s="1"/>
  <c r="G12"/>
  <c r="D57"/>
  <c r="G57" s="1"/>
  <c r="G58"/>
  <c r="H83"/>
  <c r="H74"/>
  <c r="G60"/>
  <c r="H60"/>
  <c r="F56"/>
  <c r="G53"/>
  <c r="H53"/>
  <c r="F49"/>
  <c r="G47"/>
  <c r="H47"/>
  <c r="H40"/>
  <c r="G40"/>
  <c r="F32"/>
  <c r="G7"/>
  <c r="F6"/>
  <c r="H7"/>
  <c r="D49"/>
  <c r="D56"/>
  <c r="F92"/>
  <c r="F133"/>
  <c r="E200"/>
  <c r="F156"/>
  <c r="E156"/>
  <c r="E155" s="1"/>
  <c r="E91"/>
  <c r="D156"/>
  <c r="D155" s="1"/>
  <c r="F207"/>
  <c r="F200"/>
  <c r="F137"/>
  <c r="F129"/>
  <c r="F117"/>
  <c r="E239"/>
  <c r="F227"/>
  <c r="E227"/>
  <c r="E226" s="1"/>
  <c r="E225" s="1"/>
  <c r="D227"/>
  <c r="E207"/>
  <c r="E206" s="1"/>
  <c r="D200"/>
  <c r="E137"/>
  <c r="E136" s="1"/>
  <c r="E133"/>
  <c r="E132" s="1"/>
  <c r="E129"/>
  <c r="E128" s="1"/>
  <c r="E121"/>
  <c r="E120" s="1"/>
  <c r="E117"/>
  <c r="H117" l="1"/>
  <c r="G227"/>
  <c r="H227"/>
  <c r="H207"/>
  <c r="G200"/>
  <c r="H200"/>
  <c r="G156"/>
  <c r="H156"/>
  <c r="F136"/>
  <c r="H137"/>
  <c r="H133"/>
  <c r="F128"/>
  <c r="H129"/>
  <c r="H92"/>
  <c r="H56"/>
  <c r="G56"/>
  <c r="F55"/>
  <c r="G49"/>
  <c r="H49"/>
  <c r="H32"/>
  <c r="F9"/>
  <c r="G6"/>
  <c r="H6"/>
  <c r="F141"/>
  <c r="F155"/>
  <c r="E141"/>
  <c r="E140" s="1"/>
  <c r="E107"/>
  <c r="E103" s="1"/>
  <c r="E98"/>
  <c r="F239"/>
  <c r="F226"/>
  <c r="F206"/>
  <c r="F132"/>
  <c r="F121"/>
  <c r="F107"/>
  <c r="F98"/>
  <c r="F91"/>
  <c r="D226"/>
  <c r="D225" s="1"/>
  <c r="E238"/>
  <c r="E237" s="1"/>
  <c r="D238"/>
  <c r="E230"/>
  <c r="E229" s="1"/>
  <c r="F230"/>
  <c r="D230"/>
  <c r="D229" s="1"/>
  <c r="F197"/>
  <c r="E197"/>
  <c r="E196" s="1"/>
  <c r="D197"/>
  <c r="D196" s="1"/>
  <c r="F193"/>
  <c r="E193"/>
  <c r="E192" s="1"/>
  <c r="D193"/>
  <c r="D192" s="1"/>
  <c r="E160"/>
  <c r="E159" s="1"/>
  <c r="F160"/>
  <c r="F164"/>
  <c r="E164"/>
  <c r="E163" s="1"/>
  <c r="D164"/>
  <c r="D163" s="1"/>
  <c r="D160"/>
  <c r="D159" s="1"/>
  <c r="E147"/>
  <c r="E146" s="1"/>
  <c r="D137"/>
  <c r="D136" s="1"/>
  <c r="D121"/>
  <c r="D104"/>
  <c r="G104" s="1"/>
  <c r="D46"/>
  <c r="G46" s="1"/>
  <c r="D10"/>
  <c r="G10" s="1"/>
  <c r="G137" l="1"/>
  <c r="H239"/>
  <c r="G239"/>
  <c r="F229"/>
  <c r="G230"/>
  <c r="H230"/>
  <c r="G226"/>
  <c r="H226"/>
  <c r="H206"/>
  <c r="F196"/>
  <c r="H197"/>
  <c r="G197"/>
  <c r="F192"/>
  <c r="H193"/>
  <c r="G193"/>
  <c r="F163"/>
  <c r="H164"/>
  <c r="G164"/>
  <c r="F159"/>
  <c r="G160"/>
  <c r="H160"/>
  <c r="G155"/>
  <c r="H155"/>
  <c r="F140"/>
  <c r="H141"/>
  <c r="H136"/>
  <c r="G136"/>
  <c r="H132"/>
  <c r="H128"/>
  <c r="G121"/>
  <c r="H121"/>
  <c r="F103"/>
  <c r="H107"/>
  <c r="H103"/>
  <c r="H98"/>
  <c r="H91"/>
  <c r="H55"/>
  <c r="H9"/>
  <c r="E211"/>
  <c r="E236" s="1"/>
  <c r="D129"/>
  <c r="F238"/>
  <c r="D207"/>
  <c r="D92"/>
  <c r="D167"/>
  <c r="G167" s="1"/>
  <c r="D141"/>
  <c r="G141" s="1"/>
  <c r="D133"/>
  <c r="G133" s="1"/>
  <c r="D117"/>
  <c r="G117" s="1"/>
  <c r="D107"/>
  <c r="G107" s="1"/>
  <c r="D74"/>
  <c r="G74" s="1"/>
  <c r="D32"/>
  <c r="G32" s="1"/>
  <c r="F225"/>
  <c r="F147"/>
  <c r="F120"/>
  <c r="D147"/>
  <c r="D146" s="1"/>
  <c r="D237"/>
  <c r="D212"/>
  <c r="D120"/>
  <c r="D84"/>
  <c r="D17"/>
  <c r="G17" s="1"/>
  <c r="D91" l="1"/>
  <c r="G91" s="1"/>
  <c r="G92"/>
  <c r="D83"/>
  <c r="G83" s="1"/>
  <c r="G84"/>
  <c r="D211"/>
  <c r="G212"/>
  <c r="D206"/>
  <c r="G206" s="1"/>
  <c r="G207"/>
  <c r="D128"/>
  <c r="G128" s="1"/>
  <c r="G129"/>
  <c r="F237"/>
  <c r="H238"/>
  <c r="G238"/>
  <c r="G229"/>
  <c r="H229"/>
  <c r="G225"/>
  <c r="H225"/>
  <c r="H196"/>
  <c r="G196"/>
  <c r="H192"/>
  <c r="G192"/>
  <c r="H163"/>
  <c r="G163"/>
  <c r="G159"/>
  <c r="H159"/>
  <c r="H147"/>
  <c r="G147"/>
  <c r="H140"/>
  <c r="G120"/>
  <c r="H120"/>
  <c r="D55"/>
  <c r="G55" s="1"/>
  <c r="D140"/>
  <c r="G140" s="1"/>
  <c r="D103"/>
  <c r="G103" s="1"/>
  <c r="D132"/>
  <c r="G132" s="1"/>
  <c r="D98"/>
  <c r="G98" s="1"/>
  <c r="F211"/>
  <c r="F236" s="1"/>
  <c r="F146"/>
  <c r="D9"/>
  <c r="G9" s="1"/>
  <c r="H237" l="1"/>
  <c r="G237"/>
  <c r="H211"/>
  <c r="G211"/>
  <c r="H146"/>
  <c r="G146"/>
  <c r="D236"/>
  <c r="G5"/>
  <c r="G236" l="1"/>
  <c r="F265"/>
  <c r="H236"/>
  <c r="D265"/>
  <c r="H5" l="1"/>
  <c r="E265" l="1"/>
  <c r="G265" l="1"/>
  <c r="H265"/>
</calcChain>
</file>

<file path=xl/sharedStrings.xml><?xml version="1.0" encoding="utf-8"?>
<sst xmlns="http://schemas.openxmlformats.org/spreadsheetml/2006/main" count="866" uniqueCount="553">
  <si>
    <t>Наименование</t>
  </si>
  <si>
    <t>Целевая статья</t>
  </si>
  <si>
    <t>Мероприятия по повышению квалификации, профессиональной подготовки, обучению и диспансеризации муниципальных служащих</t>
  </si>
  <si>
    <t xml:space="preserve">Подпрограмма "Развитие системы дошкольного образования" </t>
  </si>
  <si>
    <t>Расходы на обеспечение деятельности (оказание услуг, выполнение работ) муниципальных учреждений</t>
  </si>
  <si>
    <t>Детские дошкольные учреждения</t>
  </si>
  <si>
    <t>Подпрограмма "Развитие системы общего образования"</t>
  </si>
  <si>
    <t>Школы - детские сады, школы начальные, неполные средние и средние</t>
  </si>
  <si>
    <t>Подпрограмма "Развитие системы дополнительного образования, отдыха, оздоровления и занятости детей и подростков"</t>
  </si>
  <si>
    <t xml:space="preserve">Детский оздоровительно - образовательный центр "Юность" 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</si>
  <si>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</si>
  <si>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</si>
  <si>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Детская школа искусств</t>
  </si>
  <si>
    <t>Районный центр детского творчества</t>
  </si>
  <si>
    <t xml:space="preserve">Подпрограмма "Развитие учреждений культуры Партизанского муниципального района" </t>
  </si>
  <si>
    <t xml:space="preserve">Дворцы и дома культуры, другие учреждения культуры </t>
  </si>
  <si>
    <t>Музеи</t>
  </si>
  <si>
    <t>Библиотеки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</si>
  <si>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</si>
  <si>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</si>
  <si>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Доплаты к пенсиям муниципальных служащих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</si>
  <si>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</si>
  <si>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в сфере средств массовой информации</t>
  </si>
  <si>
    <t>Содержание автомобильных дорог на территории Партизанского муниципального района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</si>
  <si>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</si>
  <si>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Мероприятия по землеустройству и землепользованию</t>
  </si>
  <si>
    <t>Мероприятия по управлению муниципальной собственностью</t>
  </si>
  <si>
    <t>Мероприятия по улучшению условий труда в муниципальных учреждениях Партизанского муниципального района</t>
  </si>
  <si>
    <t>Проведение мероприятий для детей и молодежи</t>
  </si>
  <si>
    <t xml:space="preserve">Проведение социально-значимых мероприятий для инвалидов </t>
  </si>
  <si>
    <t>Организация, проведение и участие в спортивных мероприятиях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</si>
  <si>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</si>
  <si>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</si>
  <si>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Партизанского муниципального района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</si>
  <si>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</si>
  <si>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Председатель представительного органа муниципального образования</t>
  </si>
  <si>
    <t>Мероприятия, проводимые администрацией Партизанского муниципального района</t>
  </si>
  <si>
    <t>Выравнивание бюджетной обеспеченности поселений из районного фонда финансовой поддержки</t>
  </si>
  <si>
    <t>Всего расходов: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</si>
  <si>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</si>
  <si>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>Мероприятия по капитальному ремонту помещений муниципальной собственности</t>
  </si>
  <si>
    <t>9900000000</t>
  </si>
  <si>
    <t>9990000000</t>
  </si>
  <si>
    <t>9999910020</t>
  </si>
  <si>
    <t>9999980010</t>
  </si>
  <si>
    <t>9999910030</t>
  </si>
  <si>
    <t>9999910010</t>
  </si>
  <si>
    <t>9999920100</t>
  </si>
  <si>
    <t>9999993010</t>
  </si>
  <si>
    <t>9999993030</t>
  </si>
  <si>
    <t>9999993100</t>
  </si>
  <si>
    <t>9999993040</t>
  </si>
  <si>
    <t>Непрограммные мероприятия</t>
  </si>
  <si>
    <t>9999900000</t>
  </si>
  <si>
    <t>Основное мероприятие "Реализация образовательных программ дошкольного образования"</t>
  </si>
  <si>
    <t>0210100000</t>
  </si>
  <si>
    <t>0200000000</t>
  </si>
  <si>
    <t>0210000000</t>
  </si>
  <si>
    <t>0210140000</t>
  </si>
  <si>
    <t>0210142000</t>
  </si>
  <si>
    <t>0210193070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</si>
  <si>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</si>
  <si>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0220000000</t>
  </si>
  <si>
    <t>0220100000</t>
  </si>
  <si>
    <t>0220140000</t>
  </si>
  <si>
    <t>0220193060</t>
  </si>
  <si>
    <t>Основное мероприятие "Создание условий для получения качественного общего образования"</t>
  </si>
  <si>
    <t>0220200000</t>
  </si>
  <si>
    <t>Основное мероприятие "Организация и обеспечение отдыха и оздоровления детей и подростков"</t>
  </si>
  <si>
    <t>0230000000</t>
  </si>
  <si>
    <t>0230100000</t>
  </si>
  <si>
    <t>0230140000</t>
  </si>
  <si>
    <t>0230142330</t>
  </si>
  <si>
    <t>0230200000</t>
  </si>
  <si>
    <t>0230293080</t>
  </si>
  <si>
    <t>Основное мероприятие "Меры социальной поддержки семей, имеющих детей"</t>
  </si>
  <si>
    <t>0290293090</t>
  </si>
  <si>
    <t>0290000000</t>
  </si>
  <si>
    <t>1900000000</t>
  </si>
  <si>
    <t>1990000000</t>
  </si>
  <si>
    <t>1990100000</t>
  </si>
  <si>
    <t>2000000000</t>
  </si>
  <si>
    <t>2090000000</t>
  </si>
  <si>
    <t>2090100000</t>
  </si>
  <si>
    <t>2090180300</t>
  </si>
  <si>
    <t>0300000000</t>
  </si>
  <si>
    <t>0310000000</t>
  </si>
  <si>
    <t>0310100000</t>
  </si>
  <si>
    <t>0310140000</t>
  </si>
  <si>
    <t>0310142310</t>
  </si>
  <si>
    <t>Основное мероприятие "Выявление и поддержка одарённых детей и молодёжи"</t>
  </si>
  <si>
    <t>1200000000</t>
  </si>
  <si>
    <t>1290000000</t>
  </si>
  <si>
    <t>1290100000</t>
  </si>
  <si>
    <t>1290120310</t>
  </si>
  <si>
    <t>0500000000</t>
  </si>
  <si>
    <t>0590000000</t>
  </si>
  <si>
    <t>0590100000</t>
  </si>
  <si>
    <t>0590160090</t>
  </si>
  <si>
    <t>Основное мероприятие "Выплата доплат к пенсии"</t>
  </si>
  <si>
    <t>0590200000</t>
  </si>
  <si>
    <t>0590280060</t>
  </si>
  <si>
    <t>Основное мероприятие "Обеспечение выплаты молодым семьям субсидий на приобретение (строительство) жилья экономкласса"</t>
  </si>
  <si>
    <t>0700000000</t>
  </si>
  <si>
    <t>0790000000</t>
  </si>
  <si>
    <t>0790100000</t>
  </si>
  <si>
    <t>0790160080</t>
  </si>
  <si>
    <t>9999959300</t>
  </si>
  <si>
    <t>9999993120</t>
  </si>
  <si>
    <t>1100000000</t>
  </si>
  <si>
    <t>1190000000</t>
  </si>
  <si>
    <t>Основное мероприятие "Информирование населения Партизанского муниципального района"</t>
  </si>
  <si>
    <t>1190100000</t>
  </si>
  <si>
    <t>1190120190</t>
  </si>
  <si>
    <t>Основное мероприятие "Создание безопасных условий труда"</t>
  </si>
  <si>
    <t>0220142100</t>
  </si>
  <si>
    <t>Основное мероприятие "Организация и обеспечение занятости детей и подростков"</t>
  </si>
  <si>
    <t>0230300000</t>
  </si>
  <si>
    <t>0230380170</t>
  </si>
  <si>
    <t>Основное мероприятие "Обеспечение деятельности образовательных учреждений"</t>
  </si>
  <si>
    <t>0290140000</t>
  </si>
  <si>
    <t>0290145200</t>
  </si>
  <si>
    <t>Основное мероприятие "Мероприятия, направленные на повышение доступности и качества получения услуг для инвалидов и других маломобильных групп"</t>
  </si>
  <si>
    <t>1300000000</t>
  </si>
  <si>
    <t>1390000000</t>
  </si>
  <si>
    <t>1390100000</t>
  </si>
  <si>
    <t>1390120260</t>
  </si>
  <si>
    <t>Основное мероприятие "Обеспечение деятельности, развитие и укрепление материально-технической базы учреждений культуры"</t>
  </si>
  <si>
    <t>0390000000</t>
  </si>
  <si>
    <t>0390140000</t>
  </si>
  <si>
    <t>0390145200</t>
  </si>
  <si>
    <t>Основное мероприятие "Обеспечение деятельности муниципальных учреждений культуры"</t>
  </si>
  <si>
    <t>0320000000</t>
  </si>
  <si>
    <t>0320140000</t>
  </si>
  <si>
    <t>0320144000</t>
  </si>
  <si>
    <t>0320144100</t>
  </si>
  <si>
    <t>0320144200</t>
  </si>
  <si>
    <t>0100000000</t>
  </si>
  <si>
    <t>0190000000</t>
  </si>
  <si>
    <t>0190100000</t>
  </si>
  <si>
    <t>0190120160</t>
  </si>
  <si>
    <t>Основное мероприятие "Формирование высококвалифицированного кадрового состава муниципальной службы"</t>
  </si>
  <si>
    <t>0900000000</t>
  </si>
  <si>
    <t>0990000000</t>
  </si>
  <si>
    <t>0990100000</t>
  </si>
  <si>
    <t>0990120010</t>
  </si>
  <si>
    <t>Основное мероприятие "Обеспечение мероприятий по предупреждению и ликвидации последствий чрезвычайных ситуаций и стихийных бедствий "</t>
  </si>
  <si>
    <t>0600000000</t>
  </si>
  <si>
    <t>0690000000</t>
  </si>
  <si>
    <t>0690100000</t>
  </si>
  <si>
    <t>0690120020</t>
  </si>
  <si>
    <t>0800000000</t>
  </si>
  <si>
    <t>0810000000</t>
  </si>
  <si>
    <t>0810100000</t>
  </si>
  <si>
    <t>0810160030</t>
  </si>
  <si>
    <t>Основное мероприятие "Организация транспортного обслуживания населения Партизанского муниципального района"</t>
  </si>
  <si>
    <t>0820000000</t>
  </si>
  <si>
    <t>0820100000</t>
  </si>
  <si>
    <t>Основное мероприятие "Содействие развитию автомобильных дорог общего пользования местного значения Партизанского муниципального района"</t>
  </si>
  <si>
    <t>0820120030</t>
  </si>
  <si>
    <t>Основное мероприятие "Управление и распоряжение имуществом, находящимся в собственности и в ведении Партизанского муниципального района"</t>
  </si>
  <si>
    <t>0990120060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</si>
  <si>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Федерации"</t>
  </si>
  <si>
    <t>1700000000</t>
  </si>
  <si>
    <t>1790000000</t>
  </si>
  <si>
    <t>1790100000</t>
  </si>
  <si>
    <t>1790120170</t>
  </si>
  <si>
    <t>Основное мероприятие "Капитальный ремонт помещений муниципальной собственности Партизанского муниципального района"</t>
  </si>
  <si>
    <t>1890000000</t>
  </si>
  <si>
    <t>Основное мероприятие "Обеспечение водоснабжения и водоотведения населенных пунктов Партизанского муниципального района"</t>
  </si>
  <si>
    <t>Основное мероприятие "Обеспечение теплоснабжения населенных пунктов Партизанского муниципального района"</t>
  </si>
  <si>
    <t>1800000000</t>
  </si>
  <si>
    <t>Основное мероприятие "Поддержка общественных организаций в Партизанском муниципальном районе"</t>
  </si>
  <si>
    <t>Основное мероприятие "Поддержка социально-ориентированных некоммерческих организаций в Партизанском муниципальном районе"</t>
  </si>
  <si>
    <t>1390260010</t>
  </si>
  <si>
    <t>Основное мероприятие "Создание условий для привлечения населения к занятиям спортом"</t>
  </si>
  <si>
    <t>1400000000</t>
  </si>
  <si>
    <t>1490000000</t>
  </si>
  <si>
    <t>1490100000</t>
  </si>
  <si>
    <t>1490120070</t>
  </si>
  <si>
    <t>Содержание мест захоронения</t>
  </si>
  <si>
    <t>Основное мероприятие "Организация и содержание мест захоронения Партизанского муниципального района"</t>
  </si>
  <si>
    <t>1890200000</t>
  </si>
  <si>
    <t>0990140000</t>
  </si>
  <si>
    <t>0990140010</t>
  </si>
  <si>
    <t>Основное мероприятие  "Обеспечение жильем молодых семей и молодых специалистов, проживающих в сельской местности Партизанского муниципального района"</t>
  </si>
  <si>
    <t>Основное мероприятие "Реализация дополнительных общеобразовательных программ и обеспечение условий их предоставления"</t>
  </si>
  <si>
    <t>0290100000</t>
  </si>
  <si>
    <t>1890100000</t>
  </si>
  <si>
    <t>Организация и проведение мероприятий связанных с предпринимательской деятельностью</t>
  </si>
  <si>
    <t>Основное мероприятие "Муниципальная охрана и сохранение объектов культурного наследия"</t>
  </si>
  <si>
    <t>Создание, сохранение, использование и популяризация объектов культурного наследия (памятников истории и культуры)</t>
  </si>
  <si>
    <t>0390200000</t>
  </si>
  <si>
    <t>0390270160</t>
  </si>
  <si>
    <t>Основное мероприятие "Реализация мероприятий, направленных на привлечение детей и молодежи к участию в  мероприятиях и повышение качества жизни детей"</t>
  </si>
  <si>
    <t>Организация и проведение мероприятий патриотической направленности</t>
  </si>
  <si>
    <t>1600000000</t>
  </si>
  <si>
    <t>1690000000</t>
  </si>
  <si>
    <t>1690100000</t>
  </si>
  <si>
    <t>1690120210</t>
  </si>
  <si>
    <t>0390100000</t>
  </si>
  <si>
    <t>0320100000</t>
  </si>
  <si>
    <t>0290200000</t>
  </si>
  <si>
    <t>1390200000</t>
  </si>
  <si>
    <t xml:space="preserve">Организация и обеспечение оздоровления и отдыха детей </t>
  </si>
  <si>
    <t>0230220320</t>
  </si>
  <si>
    <t>0830000000</t>
  </si>
  <si>
    <t>0830100000</t>
  </si>
  <si>
    <t>0830120030</t>
  </si>
  <si>
    <t>Основное мероприятие "Повышение безопасности дорожного движения в Партизанском муниципальном районе"</t>
  </si>
  <si>
    <t>Вид расходов</t>
  </si>
  <si>
    <t>000</t>
  </si>
  <si>
    <t>Основное мероприятие «Поддержание и улучшение санитарного и эстетического состояния территории Партизанского муниципального района»</t>
  </si>
  <si>
    <t>Ликвидация несанкционированных свалок</t>
  </si>
  <si>
    <t>1890300000</t>
  </si>
  <si>
    <t>Основное мероприятие "Обеспечение электроснабжением населенных пунктов Партизанского муниципального района"</t>
  </si>
  <si>
    <t>Ремонт, капитальный ремонт линий электропередач</t>
  </si>
  <si>
    <t>Дошкольные группы</t>
  </si>
  <si>
    <t>0220242110</t>
  </si>
  <si>
    <t xml:space="preserve">Осуществление регулярных пассажирских перевозок автомобильным транспортом по регулируемым тарифам </t>
  </si>
  <si>
    <t>1500000000</t>
  </si>
  <si>
    <t>1590000000</t>
  </si>
  <si>
    <t>Основное мероприятие "Обеспечение деятельности и укрепление материально-технической базы архивной службы"</t>
  </si>
  <si>
    <t>1590100000</t>
  </si>
  <si>
    <t xml:space="preserve">Проведение мероприятий по приобретению и установки материально-технических средств, проведение мероприятий архивной службы Партизанского муниципального района  </t>
  </si>
  <si>
    <t>1590120090</t>
  </si>
  <si>
    <t>1890500000</t>
  </si>
  <si>
    <t>1890370190</t>
  </si>
  <si>
    <t>1890400000</t>
  </si>
  <si>
    <t>1890420290</t>
  </si>
  <si>
    <t>1890520340</t>
  </si>
  <si>
    <t>2500000000</t>
  </si>
  <si>
    <t>2590000000</t>
  </si>
  <si>
    <t>2590120150</t>
  </si>
  <si>
    <t>2590100000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</si>
  <si>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</si>
  <si>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</si>
  <si>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</si>
  <si>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</t>
  </si>
  <si>
    <t>9999993110</t>
  </si>
  <si>
    <t>Государственная регистрация актов гражданского состояния</t>
  </si>
  <si>
    <t>Реализация отдельных государственных полномочий по созданию административных комиссий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</si>
  <si>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</si>
  <si>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Создание и 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</si>
  <si>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</si>
  <si>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Итого по муниципальным программам</t>
  </si>
  <si>
    <t>0000000000</t>
  </si>
  <si>
    <t>Составление (изменение) списков кандидатов в присяжные заседатели федеральных  судов общей юрисдикции в Российской Федерации</t>
  </si>
  <si>
    <t>9999951200</t>
  </si>
  <si>
    <t>19901L4970</t>
  </si>
  <si>
    <t>Реализация мероприятий по обеспечению жильем молодых семей за счет средств бюджетов</t>
  </si>
  <si>
    <t>1000000000</t>
  </si>
  <si>
    <t>1090000000</t>
  </si>
  <si>
    <t>Мероприятия по противодействию коррупции в Партизанском муниципальном районе</t>
  </si>
  <si>
    <t>1090120180</t>
  </si>
  <si>
    <t>Основное мероприятие "Создание условий по предупреждению коррупционных действий в Партизанском муниципальном районе"</t>
  </si>
  <si>
    <t>1090100000</t>
  </si>
  <si>
    <t>Резервный фонд администрации Партизанского муниципального района</t>
  </si>
  <si>
    <t>9999920110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</si>
  <si>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</si>
  <si>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</si>
  <si>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2100000000</t>
  </si>
  <si>
    <t>2190000000</t>
  </si>
  <si>
    <t>0220293150</t>
  </si>
  <si>
    <t>9999993130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</si>
  <si>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иными способами"</t>
  </si>
  <si>
    <t>2590200000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</si>
  <si>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</si>
  <si>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граждан твердым топливом (дровами)</t>
  </si>
  <si>
    <t>Средства благотворительного пожертвования</t>
  </si>
  <si>
    <t>2190177777</t>
  </si>
  <si>
    <t>Обеспечение мероприятий по софинансированию за счет средств благотворительного пожертвования</t>
  </si>
  <si>
    <t>21901S7777</t>
  </si>
  <si>
    <t>0220177777</t>
  </si>
  <si>
    <t xml:space="preserve">Межбюджетные  трансферты, передаваемые бюджету Партизанского муниципального района </t>
  </si>
  <si>
    <t>9999970010</t>
  </si>
  <si>
    <t>25902М0820</t>
  </si>
  <si>
    <t>Основное мероприятие "Социальная поддержка семей и детей"</t>
  </si>
  <si>
    <t>0590300000</t>
  </si>
  <si>
    <t>Проведение социально значимых мероприятий</t>
  </si>
  <si>
    <t>0590320200</t>
  </si>
  <si>
    <t>Ремонт зданий муниципальных образовательных учреждений</t>
  </si>
  <si>
    <t>Мероприятия по развитию спортивной инфраструктуры, находящейся в муниципальной собственности за счет средств районного бюджета</t>
  </si>
  <si>
    <t>Расходы, связанные с исполнением решений, принятых судебными органами</t>
  </si>
  <si>
    <t>9999920250</t>
  </si>
  <si>
    <t>Ремонт сетей водоснабжения, водоотведения</t>
  </si>
  <si>
    <t>1890170020</t>
  </si>
  <si>
    <t>149P5S2190</t>
  </si>
  <si>
    <t>149P500000</t>
  </si>
  <si>
    <t xml:space="preserve"> Федеральный проект "Спорт - норма жизни"</t>
  </si>
  <si>
    <t>1890700000</t>
  </si>
  <si>
    <t>Основное мероприятие "Обеспечение граждан Партизанского муниципального района твердым топливом (дровами)</t>
  </si>
  <si>
    <t>1890792620</t>
  </si>
  <si>
    <t>18907S2620</t>
  </si>
  <si>
    <t xml:space="preserve">Ремонт сетей и объектов теплоснабжения </t>
  </si>
  <si>
    <t>1890270050</t>
  </si>
  <si>
    <t>2300000000</t>
  </si>
  <si>
    <t>2390000000</t>
  </si>
  <si>
    <t>Основное мероприятие "Обеспечение безопасности в образовательных учреждениях"</t>
  </si>
  <si>
    <t>2390100000</t>
  </si>
  <si>
    <t>Комплексная безопасность образовательных учреждений</t>
  </si>
  <si>
    <t>2390120270</t>
  </si>
  <si>
    <t>Ремонт автомобильных дорог на территории Партизанского муниципального района</t>
  </si>
  <si>
    <t>0820120040</t>
  </si>
  <si>
    <t>1490170210</t>
  </si>
  <si>
    <t>Развитие спортивной инфраструктуры в Партизанском муниципальном районе</t>
  </si>
  <si>
    <t>Иные межбюджетные трансферты</t>
  </si>
  <si>
    <t>9999980020</t>
  </si>
  <si>
    <t xml:space="preserve">Разработка, проверка проектно-сметной документации на строительство, реконструкцию объектов жилищно-коммунального и социально-культурного назначения </t>
  </si>
  <si>
    <t>2390177777</t>
  </si>
  <si>
    <t>Основное мероприятие "Развитие инфраструктуры  дошкольных образовательных организаций"</t>
  </si>
  <si>
    <t>0210200000</t>
  </si>
  <si>
    <t>(в рублях)</t>
  </si>
  <si>
    <t>Пояснения отклонений от плановых (уточненных) значений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</si>
  <si>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рая</t>
  </si>
  <si>
    <t xml:space="preserve">Подпрограмма "Развитие и поддержка педагогических кадров" </t>
  </si>
  <si>
    <t>0260000000</t>
  </si>
  <si>
    <t>0390192470</t>
  </si>
  <si>
    <t>03901S2470</t>
  </si>
  <si>
    <t>Основное мероприятие "Переселение граждан из аварийного жилищного фонда в Партизанском муниципальном районе"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</si>
  <si>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</si>
  <si>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</si>
  <si>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районного бюджета</t>
  </si>
  <si>
    <t>2590300000</t>
  </si>
  <si>
    <t>259F300000</t>
  </si>
  <si>
    <t>259F367484</t>
  </si>
  <si>
    <t>2800000000</t>
  </si>
  <si>
    <t>2890000000</t>
  </si>
  <si>
    <t>2890100000</t>
  </si>
  <si>
    <t>2890120380</t>
  </si>
  <si>
    <t>Основное мероприятие "Профилактика терроризма и экстремизма, незаконного потребления наркотических средств и психотропных веществ, повышение уровня антитеррористической защищенности, предупреждение безнадзорности, беспризорности и правонарушений среди несовершеннолетних на территории Партизанского муниципального района"</t>
  </si>
  <si>
    <t xml:space="preserve">Мероприятия по профилактике терроризма и экстремизма, незаконного потребления наркотических средств и психотропных веществ, предупреждение безнадзорности, беспризорности и правонарушений среди несовершеннолетних </t>
  </si>
  <si>
    <t>Организация мероприятий при осуществлении деятельности по обращению с животными без владельцев</t>
  </si>
  <si>
    <t>Реализация государственных полномочий органов опеки и попечительства в отношении несовершеннолетних</t>
  </si>
  <si>
    <t>9999993160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</si>
  <si>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</si>
  <si>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0220153030</t>
  </si>
  <si>
    <t>Обеспечение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</si>
  <si>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Мероприятия по ликвидации чрезвычайных ситуаций природного и техногенного характера за счет средств резервного фонда Правительства Приморского края по ликвидации чрезвычайных ситуаций природного и техногенного характера</t>
  </si>
  <si>
    <t>0230142320</t>
  </si>
  <si>
    <t>0390180020</t>
  </si>
  <si>
    <t>0990120250</t>
  </si>
  <si>
    <t>Обеспечение граждан твердым топливом</t>
  </si>
  <si>
    <t>Обеспечение граждан твердым топливом за счет средств районного бюджета</t>
  </si>
  <si>
    <t>1890720400</t>
  </si>
  <si>
    <t>Основное мероприятие "Развитие инфрастуктуры общеобразовательных организаций"</t>
  </si>
  <si>
    <t>2190100000</t>
  </si>
  <si>
    <t>Строительство, реконструкция и приобритение зданий муниципальных общеобразовательных организаций</t>
  </si>
  <si>
    <t>2190192040</t>
  </si>
  <si>
    <t>2590320250</t>
  </si>
  <si>
    <t>259F36748S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</si>
  <si>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</si>
  <si>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259F367483</t>
  </si>
  <si>
    <t>2700000000</t>
  </si>
  <si>
    <t>2790000000</t>
  </si>
  <si>
    <t>2790100000</t>
  </si>
  <si>
    <t>2790170200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</si>
  <si>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2020 год</t>
  </si>
  <si>
    <t>Мероприятия муниципальной программы «Реконструкция, капитальный ремонт, ремонт объектов социально-культурного назначения Партизанского муниципального района» на 2020 год</t>
  </si>
  <si>
    <t>Ремонт, капитальный ремонт, снос аварийных объектов муниципальной собственности</t>
  </si>
  <si>
    <t>Реализация государственного полномочия по назначению и предоставлению выплаты единовременного пособия при передаче ребенка на воспитание в семью</t>
  </si>
  <si>
    <t>9999952600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</si>
  <si>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</si>
  <si>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</si>
  <si>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 xml:space="preserve">Мероприятия муниципальной программы "Развитие культуры Партизанского муниципального района на 2021-2027 годы" </t>
  </si>
  <si>
    <t>Мероприятия муниципальной программы "Социальная поддержка населения Партизанского муниципального района" на 2021-2025 годы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</si>
  <si>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</si>
  <si>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</si>
  <si>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</si>
  <si>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</si>
  <si>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Мероприятия муниципальной программы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</si>
  <si>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</si>
  <si>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Подпрограмма "Развитие транспортного комплекса в Партизанском муниципальном районе на 2021-2025 годы"</t>
  </si>
  <si>
    <t>Подпрограмма "Обеспечение безопасности дорожного движения в Партизанском муниципальном районе на 2021-2025 годы"</t>
  </si>
  <si>
    <t>Подпрограмма "Развитие дорожной отрасли в Партизанском муниципальном районе на 2021-2025 годы"</t>
  </si>
  <si>
    <t>Муниципальная программа "Экономическое развитие Партизанского муниципального района на 2021-2023 годы"</t>
  </si>
  <si>
    <t>Мероприятия муниципальной программы "Экономическое развитие Партизанского муниципального района на 2021-2023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</si>
  <si>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2021-2025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</si>
  <si>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2021-2025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</si>
  <si>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</si>
  <si>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Мероприятия муниципальной программы  "Развитие физической культуры и спорта на территории Партизанского муниципального района" на 2021-2024 годы</t>
  </si>
  <si>
    <t>Муниципальная программа "Развитие архивного дела в Партизанском муниципальном районе" на 2021-2023 годы</t>
  </si>
  <si>
    <t>Мероприятия муниципальной программы "Развитие архивного дела в Партизанском муниципальном районе" на 2021-2023 годы</t>
  </si>
  <si>
    <t>Муниципальная программа "Патриотическое воспитание граждан Партизанского муниципального района на 2021-2025 годы"</t>
  </si>
  <si>
    <t>Мероприятия муниципальной программы "Патриотическое воспитание граждан Партизанского муниципального района на 2021-2025 годы"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</si>
  <si>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</si>
  <si>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Мероприятия муниципальной программы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</si>
  <si>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Разработка проектно-сметной документации и строительство очистных сооружений в с.Владимиро-Александровское</t>
  </si>
  <si>
    <t>1890170230</t>
  </si>
  <si>
    <t>Муниципальная программа "Обеспечение жильем молодых семей Партизанского муниципального района" на 2021-2025 годы</t>
  </si>
  <si>
    <t>Мероприятия муниципальной программы "Обеспечение жильем молодых семей Партизанского муниципального района" на 2021-2025 годы</t>
  </si>
  <si>
    <t xml:space="preserve">Муниципальная программа "Устойчивое развитие сельских территорий на 2021-2025 годы" </t>
  </si>
  <si>
    <t xml:space="preserve">Мероприятия муниципальной программы "Устойчивое развитие сельских территорий на 2021-2025 годы" </t>
  </si>
  <si>
    <t>Муниципальная программа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</si>
  <si>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Мероприятия муниципальной программы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</si>
  <si>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0210270060</t>
  </si>
  <si>
    <t>0820300000</t>
  </si>
  <si>
    <t>0820392360</t>
  </si>
  <si>
    <t>08203S2360</t>
  </si>
  <si>
    <t>Основное мероприятие "Развитие инициативного бюджетирования в Партизанском муниципальном районе"</t>
  </si>
  <si>
    <t>Реализация проектов инициативного бюджетирования по направлению "Твой проект"</t>
  </si>
  <si>
    <t>Реализация проектов инициативного бюджетирования по направлению "Твой проект" за счет средств районного бюджета</t>
  </si>
  <si>
    <t>Муниципальная программа "Противодействие коррупции в Партизанском муниципальном районе на 2021-2023 годы"</t>
  </si>
  <si>
    <t>Мероприятия муниципальной программы "Противодействие коррупции в Партизанском муниципальном районе на 2021-2023 годы"</t>
  </si>
  <si>
    <t>Разработка проектно-сметной документации и строительство очистных сооружений в с.Екатериновка</t>
  </si>
  <si>
    <t>1890170240</t>
  </si>
  <si>
    <t>Разработка проектно-сметной документации и строительство очистных сооружений в с.Новицкое</t>
  </si>
  <si>
    <t>1890170250</t>
  </si>
  <si>
    <t>Председатель ревизионной комиссии Партизанского муниципального района</t>
  </si>
  <si>
    <t>9999910040</t>
  </si>
  <si>
    <t>Реализация полномочий РФ на государственную регистрацию актов гражданского состояния за счет средств краевого бюджета</t>
  </si>
  <si>
    <t>9999993180</t>
  </si>
  <si>
    <t>Расходы за счет средств 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производились по фактической потребности.</t>
  </si>
  <si>
    <t>Расходы на питание детей в дошкольных группах за счет приема родительской платы, средства освоены в размере поступившей родительской платы.</t>
  </si>
  <si>
    <t>Предусмотрены средства районного бюджета на мероприятия по предупреждению и ликвидации последствий чрезвычайных ситуаций и стихийных бедствий, ассигнования были использованы по фактической потребности.</t>
  </si>
  <si>
    <t>Расходы районного бюджета на содержание автомобильных дорог на территории Партизанского муниципального района (приобретение дорожной техники, грейдеровка дорог, очистка от снега и подсыпка в зимнее время), средства были освоены по фактической потребности.</t>
  </si>
  <si>
    <t>Расходы районного бюджета на ежемесячные платежи региональному оператору на капитальный ремонт общего долевого имущества муниципального жилищного фонда, экономия образовалась в связи выбытием муниципального жилого фонда – приватизация жилья.</t>
  </si>
  <si>
    <t>Ассигнования освоены не в полном объеме, в связи с тем, что 2 контракта по переселению граждан не были заключены из-за сроков прохождения регистрации контрактов в Управлении Федеральной службы государственной регистрации, кадастра и картографии по Приморскому краю (Росреестр).</t>
  </si>
  <si>
    <t>Расходы за счет средств субвенции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владельцев. Средства не освоены в связи с отсутствием потребности, так как на территории Партизанского муниципального района, отсутствуют лицензированные учреждения, которые могут оказывать данные услуги.</t>
  </si>
  <si>
    <t>Сведения о фактически произведенных расходах на реализацию муниципальных программ Партизанского муниципального района на 2022 год</t>
  </si>
  <si>
    <t>Первоначально утвержденный бюджет 2022 года</t>
  </si>
  <si>
    <t>Уточненный бюджет                                2022 года</t>
  </si>
  <si>
    <t>Кассовое 
исполнение                         за 2022 год</t>
  </si>
  <si>
    <t>Процент исполнения к первоначальному бюджету 2022 года</t>
  </si>
  <si>
    <t>Процент исполне-ния к уточнен-ному бюджету 2022 года</t>
  </si>
  <si>
    <t>Муниципальная программа  "Развитие муниципальной службы в администрации Партизанского муниципального района на 2022-2026 годы"</t>
  </si>
  <si>
    <t>Мероприятия муниципальной программы  "Развитие муниципальной службы в администрации Партизанского муниципального района на 2022-2026 годы"</t>
  </si>
  <si>
    <t xml:space="preserve">Муниципальная программа "Развитие образования Партизанского муниципального района" на 2022-2027 годы </t>
  </si>
  <si>
    <t>Капитальный ремонт зданий муниципальных общеобразовательных учреждений</t>
  </si>
  <si>
    <t>0220292340</t>
  </si>
  <si>
    <t>Обеспечение бесплатным питанием детей, обучающихся в муниципальных образовательных организациях Приморского края</t>
  </si>
  <si>
    <t>Капитальный ремонт зданий муниципальных общеобразовательных учреждений за счет средств районного бюджета</t>
  </si>
  <si>
    <t>02202S2340</t>
  </si>
  <si>
    <t>Федеральный проект "Современная школа"</t>
  </si>
  <si>
    <t>026E100000</t>
  </si>
  <si>
    <t>Меры социальной поддержки педагогических работников муниципальных образовательных организаций Приморского края</t>
  </si>
  <si>
    <t>026E193140</t>
  </si>
  <si>
    <t xml:space="preserve">Мероприятия муниципальной программы "Развитие образования Партизанского муниципального района" на 2022-2027 годы </t>
  </si>
  <si>
    <t xml:space="preserve">Муниципальная программа "Развитие культуры Партизанского муниципального района" на 2021-2027 годы </t>
  </si>
  <si>
    <t>Подпрограмма "Развитие системы дополнительного образования в области культуры Партизанского муниципального района"</t>
  </si>
  <si>
    <t>031E100000</t>
  </si>
  <si>
    <t>031E193140</t>
  </si>
  <si>
    <t>Обеспечение развития и укрепления материально-технической базы муниципальных домов культуры</t>
  </si>
  <si>
    <t xml:space="preserve">Укрепление материально-технической базы домов культуры за счет средств районного бюджета 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</si>
  <si>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</si>
  <si>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Капитальный ремонт и ремонт автомобильных дорог общего пользования населенных пунктов за счет средств дорожного фонда Партизанского муниципального района</t>
  </si>
  <si>
    <t>0820192390</t>
  </si>
  <si>
    <t>08201S2390</t>
  </si>
  <si>
    <t>Муниципальная программа "Улучшение условий труда в муниципальных учреждениях Партизанского муниципального района на 2022-2026 годы"</t>
  </si>
  <si>
    <t>Мероприятия муниципальной программы "Улучшение условий труда в муниципальных учреждениях Партизанского муниципального района на 2022-2026 годы"</t>
  </si>
  <si>
    <t>Муниципальная программа "Доступная среда" на 2022-2024 годы</t>
  </si>
  <si>
    <t>Мероприятия муниципальной программы "Доступная среда" на 2022-2024 годы</t>
  </si>
  <si>
    <t>Муниципальная программа "Развитие малого и среднего предпринимательства в Партизанском муниципальном районе" на 2022-2027 годы</t>
  </si>
  <si>
    <t>Мероприятия муниципальной программы "Развитие малого и среднего предпринимательства в Партизанском муниципальном районе" на 2022-2027 годы</t>
  </si>
  <si>
    <t xml:space="preserve">Муниципальная программа "Комплексная безопасность образовательных учреждений Партизанского муниципального района" на 2014-2022 годы </t>
  </si>
  <si>
    <t xml:space="preserve">Мероприятия муниципальной программы "Комплексная безопасность образовательных учреждений Партизанского муниципального района" на 2014-2022 годы 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</si>
  <si>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</si>
  <si>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Мероприятия муниципальной программы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</si>
  <si>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Приобретение и поставка спортивного инвентаря, спортивного оборудования и иного имущества для развития массового спорта</t>
  </si>
  <si>
    <t>149P592230</t>
  </si>
  <si>
    <t>149P5S2230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</si>
  <si>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районного бюджета</t>
  </si>
  <si>
    <t>25902R0820</t>
  </si>
  <si>
    <t>2590320280</t>
  </si>
  <si>
    <t>Проведение работ по формированию и проведению государственного кадастрового учета земельных участков, на которых расположены аварийные многоквартирные дома, снос аварийных жилых домов</t>
  </si>
  <si>
    <t>Мероприятия муниципальной программы «Укрепление общественного здоровья населения Партизанского муниципального района» на 2021-2024 годы</t>
  </si>
  <si>
    <t>2990000000</t>
  </si>
  <si>
    <t>Основное мероприятие  «Укрепление общественного здоровья населения»</t>
  </si>
  <si>
    <t>2990100000</t>
  </si>
  <si>
    <t>Мероприятия по пропаганде здорового образа жизни</t>
  </si>
  <si>
    <t>2990120420</t>
  </si>
  <si>
    <t>Основное мероприятие "Возмещение стоимости услуг по погребению"</t>
  </si>
  <si>
    <t>1890800000</t>
  </si>
  <si>
    <t>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</si>
  <si>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1890893190</t>
  </si>
  <si>
    <t>02201R3040</t>
  </si>
  <si>
    <t>0220270030</t>
  </si>
  <si>
    <t>0220270060</t>
  </si>
  <si>
    <t xml:space="preserve">Подпрограмма «Совершенствование организации питания в образовательных учреждениях Партизанского муниципального района» </t>
  </si>
  <si>
    <t>0250000000</t>
  </si>
  <si>
    <t>Мероприятия по организации питания в образовательных учреждениях</t>
  </si>
  <si>
    <t>0250120440</t>
  </si>
  <si>
    <t>Основное мероприятие "Организация питания в образовательных учреждениях"</t>
  </si>
  <si>
    <t>0250100000</t>
  </si>
  <si>
    <t>Организация горячего питания обучающихся, за счет средств родительской платы</t>
  </si>
  <si>
    <t>0250142220</t>
  </si>
  <si>
    <t>Федеральный проект "Творческие люди"</t>
  </si>
  <si>
    <t>032A200000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</si>
  <si>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</si>
  <si>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032A255194</t>
  </si>
  <si>
    <t>Государственная поддержка муниципальных учреждений культуры</t>
  </si>
  <si>
    <t>032A255195</t>
  </si>
  <si>
    <t>Подрограмма "Организация трудоустройства детей и подростков в учреждениях культуры Партизанского муниципального района"</t>
  </si>
  <si>
    <t>0330000000</t>
  </si>
  <si>
    <t>Основное мероприятие "Организация и обеспечение трудоустройства детей и подростков"</t>
  </si>
  <si>
    <t>0330100000</t>
  </si>
  <si>
    <t>0330180170</t>
  </si>
  <si>
    <t>0690123800</t>
  </si>
  <si>
    <t>Основное мероприятие "Предоставление мер социальной поддержки гражданам, пострадавшим в результате чрезвычайной ситуации"</t>
  </si>
  <si>
    <t>0690200000</t>
  </si>
  <si>
    <t>Предоставление денежной выплаты гражданам, пострадавшим в результате чрезвычайной ситуации</t>
  </si>
  <si>
    <t>0690280070</t>
  </si>
  <si>
    <t>Мероприятия по развитию информационной системы, информационных сервисов и системы межведомственного электронного взаимодействия</t>
  </si>
  <si>
    <t>0790220240</t>
  </si>
  <si>
    <t>0820123800</t>
  </si>
  <si>
    <t>1890220250</t>
  </si>
  <si>
    <t>1890123800</t>
  </si>
  <si>
    <t>Основное мероприятие "Поддержка сельских поселений в сфере благоустройства дворовых территорий и мест массового отдыха населения"</t>
  </si>
  <si>
    <t>1890600000</t>
  </si>
  <si>
    <t>1890680020</t>
  </si>
  <si>
    <t>Мероприятия по обеспечению мобилизационной подготовки, мобилизации</t>
  </si>
  <si>
    <t>9999920460</t>
  </si>
  <si>
    <t>Единовременная материальная помощь членам семей военнослужащих, погибших в результате участия в специальной военной операции</t>
  </si>
  <si>
    <t>9999920480</t>
  </si>
  <si>
    <t>Экономия в связи с тем, что ассигнования на диспансеризацию муниципальных служащих использованы по фактической потребности</t>
  </si>
  <si>
    <t>экономия образовалась из-за больничных листов и отпусков, заработная плата начислялась согласно табелей рабочего времени,  а так же экономия за потребление тепловой и электро энергии</t>
  </si>
  <si>
    <t>экономия в связи с установкой тепловых счетчиков в образовательных учреждениях</t>
  </si>
  <si>
    <t>Экономия в связи с оплатой по фактической потребности</t>
  </si>
  <si>
    <t>Работы по ремонту участка внутрипоселковой дороги, не были приняты комиссией в связи с невыполнием условий муниципального контракта от 12.09.2022 № 44 подрядчиком.</t>
  </si>
  <si>
    <t>Причина неосвоения средств: невозможность выполнения работ из-за низкого температурного режима, уменьшение стоимости контрактов из-за большого объема и ограниченных сроков выполнения ремонтно-восстановительных работ.</t>
  </si>
  <si>
    <t xml:space="preserve">не освоен резерв средств на софинансирование мероприятий </t>
  </si>
  <si>
    <t>Отмена проведений запланированных мероприятий в связи с погоднвми условиями (тайфун Хиннамнор)</t>
  </si>
  <si>
    <t>За счет экономии средств при приобретении учебных пособий и спортивного оборудования для инвалидов</t>
  </si>
  <si>
    <t xml:space="preserve"> За счет экономии запланированных расходов по обеспечению команды лиц с ограниченными возможностями здоровья на краевых соревнованиях, команда поехала за счет средств Общества инвалидов.</t>
  </si>
  <si>
    <t>Средства были предусмотрены на софинансирование  реконструкции стадиона в с. Владимиро-Александровское, в результате отсутствия ассигнований с Министерства физической культуры и спорта Приморского края, софинансирование метоприятий не осуществлялось</t>
  </si>
  <si>
    <t>сроки на выполнение работ по разработке проектно-сметной документации увеличены по договоренности сторон и перенесены на 2023 год.</t>
  </si>
  <si>
    <t>Отказ Подрядчика на выполнение аварийно-восстановительных работ  на объектах ЖКХ в срок до конца 1 квартала 2023 года, в связи с низким уровнем температур наружного воздуха</t>
  </si>
  <si>
    <t>Средства были использованы по фактической потребности</t>
  </si>
  <si>
    <t xml:space="preserve">обязательства не исполнены в связи с  поступлением апелляционных жалоб на ранее вынесенные  решения: </t>
  </si>
  <si>
    <t>Экономия образовалась в связи выбытием муниципального жилого фонда – приватизация жилья.</t>
  </si>
  <si>
    <t>Контракт не исполнен в связи с рассмотрением в Партианском районном суде гражданского дела № 2-707/2022 «О наследовании и доли в общей долевой собственности в квартире».</t>
  </si>
  <si>
    <t>Несвоевременное заключение контрактов в связи сол сроками их регистрации в Управлении Федеральной службы государственной регистрации, кадастра и картографии по Приморскому краю (Росреестр).</t>
  </si>
  <si>
    <t>Неисполненение в связи с рассмотрением в Партианском районном суде гражданского дела № 2-707/2022 «О наследовании и доли в общей долевой собственности в квартире».</t>
  </si>
  <si>
    <t>В связи с экономией средств при приобретении товара</t>
  </si>
  <si>
    <t>Отмена проведения запланированных мероприятий, в связи с погодными условиями</t>
  </si>
  <si>
    <t>Ассигнования освоены не в полном объеме, так как не состоялось проведение запланированных мероприятий</t>
  </si>
  <si>
    <t>В связи с временным отстранением от должности по решению суда с 17.02.2022 г. по 17.12.2022 г.</t>
  </si>
  <si>
    <t>В связи с экономией по приобретению канцерярских товаров и оплате почтовых услуг</t>
  </si>
  <si>
    <t>В связи с неисполнением в полном объеме соглашения заключенным сельским поселением</t>
  </si>
  <si>
    <t>X</t>
  </si>
  <si>
    <t>Перенос сроков выполнения работ</t>
  </si>
  <si>
    <t>Экономия средств, отсутствие ассигнований из Министерства физической культуры и спорта ПК</t>
  </si>
  <si>
    <t>невозможность проведения работ в связи со снижением температурного режима</t>
  </si>
  <si>
    <t>Расходование средств по фактической потребности, невозможность проведения работ в связи со снижением температурного режима</t>
  </si>
  <si>
    <t>Расходование средств по фактической потребности</t>
  </si>
  <si>
    <t>Оплата по фактической потребности</t>
  </si>
  <si>
    <t>Экономия средств в связи с листками нетрудоспособности</t>
  </si>
  <si>
    <t>Средства пожертвования согласно условиям договора выделены на 2022-2023 учебный год</t>
  </si>
  <si>
    <t>В связи с уменьшением количества дето-дней (отпуска, заболевания)</t>
  </si>
  <si>
    <t>Зактытие учреждений образования в связи с прошедшим тайфуном и объявлением карантина</t>
  </si>
  <si>
    <t>В связи с уменьшением количества дето-дней (отпуска, заболевания, карантин в связи с тайфуном)</t>
  </si>
  <si>
    <t>Освоение средств по фактической потребности, перенос сроков исполнения работ на 2023 год</t>
  </si>
  <si>
    <t>Перенос сроков выполнения работ на 2023 год, невозможность проведения работ в связи с понижением температурного режима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</si>
</sst>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" fontId="28" fillId="0" borderId="11">
      <alignment horizontal="center" vertical="top" shrinkToFit="1"/>
    </xf>
    <xf numFmtId="0" fontId="29" fillId="0" borderId="11">
      <alignment vertical="top" wrapText="1"/>
    </xf>
    <xf numFmtId="0" fontId="25" fillId="12" borderId="2">
      <alignment horizontal="left" vertical="top" wrapText="1"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3" applyNumberFormat="0" applyAlignment="0" applyProtection="0"/>
    <xf numFmtId="0" fontId="4" fillId="2" borderId="1" applyNumberFormat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9" fillId="17" borderId="8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 wrapText="1"/>
    </xf>
    <xf numFmtId="0" fontId="12" fillId="0" borderId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</cellStyleXfs>
  <cellXfs count="94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1" fillId="0" borderId="0" xfId="39" applyFont="1" applyFill="1" applyAlignment="1">
      <alignment horizontal="right" wrapText="1"/>
    </xf>
    <xf numFmtId="0" fontId="23" fillId="20" borderId="2" xfId="39" applyFont="1" applyFill="1" applyBorder="1" applyAlignment="1">
      <alignment horizontal="center" vertical="center" wrapText="1"/>
    </xf>
    <xf numFmtId="164" fontId="23" fillId="20" borderId="2" xfId="0" applyNumberFormat="1" applyFont="1" applyFill="1" applyBorder="1" applyAlignment="1">
      <alignment horizontal="center" vertical="center" wrapText="1" shrinkToFit="1"/>
    </xf>
    <xf numFmtId="0" fontId="21" fillId="20" borderId="2" xfId="40" applyNumberFormat="1" applyFont="1" applyFill="1" applyBorder="1" applyAlignment="1" applyProtection="1">
      <alignment horizontal="center" vertical="center" wrapText="1"/>
    </xf>
    <xf numFmtId="0" fontId="22" fillId="20" borderId="2" xfId="0" applyFont="1" applyFill="1" applyBorder="1" applyAlignment="1">
      <alignment vertical="top" wrapText="1"/>
    </xf>
    <xf numFmtId="49" fontId="22" fillId="20" borderId="2" xfId="0" applyNumberFormat="1" applyFont="1" applyFill="1" applyBorder="1" applyAlignment="1">
      <alignment horizontal="center" vertical="top" shrinkToFit="1"/>
    </xf>
    <xf numFmtId="0" fontId="23" fillId="20" borderId="2" xfId="0" applyFont="1" applyFill="1" applyBorder="1" applyAlignment="1">
      <alignment horizontal="left" vertical="top" wrapText="1"/>
    </xf>
    <xf numFmtId="49" fontId="21" fillId="20" borderId="2" xfId="0" applyNumberFormat="1" applyFont="1" applyFill="1" applyBorder="1" applyAlignment="1">
      <alignment horizontal="center" vertical="top" shrinkToFit="1"/>
    </xf>
    <xf numFmtId="0" fontId="21" fillId="20" borderId="2" xfId="0" applyFont="1" applyFill="1" applyBorder="1" applyAlignment="1">
      <alignment vertical="top" wrapText="1"/>
    </xf>
    <xf numFmtId="0" fontId="30" fillId="20" borderId="2" xfId="0" applyFont="1" applyFill="1" applyBorder="1" applyAlignment="1">
      <alignment vertical="top" wrapText="1"/>
    </xf>
    <xf numFmtId="0" fontId="23" fillId="20" borderId="0" xfId="0" applyFont="1" applyFill="1" applyAlignment="1">
      <alignment wrapText="1"/>
    </xf>
    <xf numFmtId="0" fontId="23" fillId="20" borderId="2" xfId="0" applyFont="1" applyFill="1" applyBorder="1" applyAlignment="1">
      <alignment horizontal="justify" vertical="top" wrapText="1"/>
    </xf>
    <xf numFmtId="0" fontId="23" fillId="20" borderId="2" xfId="0" applyFont="1" applyFill="1" applyBorder="1" applyAlignment="1">
      <alignment vertical="top" wrapText="1"/>
    </xf>
    <xf numFmtId="49" fontId="30" fillId="20" borderId="2" xfId="0" applyNumberFormat="1" applyFont="1" applyFill="1" applyBorder="1" applyAlignment="1">
      <alignment horizontal="center" vertical="top" shrinkToFit="1"/>
    </xf>
    <xf numFmtId="0" fontId="21" fillId="20" borderId="2" xfId="0" applyFont="1" applyFill="1" applyBorder="1" applyAlignment="1">
      <alignment vertical="center" wrapText="1"/>
    </xf>
    <xf numFmtId="0" fontId="30" fillId="20" borderId="2" xfId="0" applyFont="1" applyFill="1" applyBorder="1" applyAlignment="1">
      <alignment wrapText="1"/>
    </xf>
    <xf numFmtId="0" fontId="23" fillId="20" borderId="2" xfId="0" applyFont="1" applyFill="1" applyBorder="1" applyAlignment="1">
      <alignment wrapText="1"/>
    </xf>
    <xf numFmtId="0" fontId="23" fillId="20" borderId="2" xfId="21" applyNumberFormat="1" applyFont="1" applyFill="1" applyBorder="1" applyProtection="1">
      <alignment horizontal="left" vertical="top" wrapText="1"/>
    </xf>
    <xf numFmtId="0" fontId="22" fillId="20" borderId="2" xfId="0" applyNumberFormat="1" applyFont="1" applyFill="1" applyBorder="1" applyAlignment="1" applyProtection="1">
      <alignment vertical="top" wrapText="1"/>
    </xf>
    <xf numFmtId="0" fontId="23" fillId="20" borderId="2" xfId="0" applyNumberFormat="1" applyFont="1" applyFill="1" applyBorder="1" applyAlignment="1">
      <alignment horizontal="justify" vertical="top" wrapText="1"/>
    </xf>
    <xf numFmtId="0" fontId="21" fillId="20" borderId="2" xfId="0" applyFont="1" applyFill="1" applyBorder="1" applyAlignment="1">
      <alignment horizontal="left" vertical="top" wrapText="1"/>
    </xf>
    <xf numFmtId="0" fontId="21" fillId="20" borderId="2" xfId="0" applyNumberFormat="1" applyFont="1" applyFill="1" applyBorder="1" applyAlignment="1" applyProtection="1">
      <alignment vertical="top" wrapText="1"/>
    </xf>
    <xf numFmtId="0" fontId="30" fillId="20" borderId="2" xfId="0" applyFont="1" applyFill="1" applyBorder="1" applyAlignment="1">
      <alignment horizontal="left" vertical="top" wrapText="1"/>
    </xf>
    <xf numFmtId="0" fontId="24" fillId="20" borderId="2" xfId="0" applyFont="1" applyFill="1" applyBorder="1" applyAlignment="1">
      <alignment horizontal="left" vertical="top" wrapText="1"/>
    </xf>
    <xf numFmtId="0" fontId="21" fillId="20" borderId="2" xfId="0" applyFont="1" applyFill="1" applyBorder="1" applyAlignment="1">
      <alignment horizontal="justify" vertical="top"/>
    </xf>
    <xf numFmtId="1" fontId="31" fillId="20" borderId="11" xfId="19" applyNumberFormat="1" applyFont="1" applyFill="1" applyProtection="1">
      <alignment horizontal="center" vertical="top" shrinkToFit="1"/>
    </xf>
    <xf numFmtId="0" fontId="24" fillId="20" borderId="2" xfId="0" applyFont="1" applyFill="1" applyBorder="1" applyAlignment="1">
      <alignment vertical="top" wrapText="1"/>
    </xf>
    <xf numFmtId="0" fontId="31" fillId="20" borderId="2" xfId="0" applyFont="1" applyFill="1" applyBorder="1" applyAlignment="1">
      <alignment horizontal="justify" vertical="top" wrapText="1"/>
    </xf>
    <xf numFmtId="49" fontId="24" fillId="20" borderId="2" xfId="0" applyNumberFormat="1" applyFont="1" applyFill="1" applyBorder="1" applyAlignment="1">
      <alignment horizontal="center" vertical="top" shrinkToFit="1"/>
    </xf>
    <xf numFmtId="0" fontId="24" fillId="20" borderId="2" xfId="0" applyFont="1" applyFill="1" applyBorder="1" applyAlignment="1">
      <alignment horizontal="center" vertical="top" wrapText="1"/>
    </xf>
    <xf numFmtId="0" fontId="21" fillId="20" borderId="2" xfId="0" applyFont="1" applyFill="1" applyBorder="1" applyAlignment="1">
      <alignment vertical="top" wrapText="1" shrinkToFit="1"/>
    </xf>
    <xf numFmtId="164" fontId="27" fillId="20" borderId="2" xfId="0" applyNumberFormat="1" applyFont="1" applyFill="1" applyBorder="1" applyAlignment="1">
      <alignment vertical="top"/>
    </xf>
    <xf numFmtId="4" fontId="21" fillId="20" borderId="2" xfId="40" applyNumberFormat="1" applyFont="1" applyFill="1" applyBorder="1" applyAlignment="1" applyProtection="1">
      <alignment horizontal="center" vertical="center" wrapText="1"/>
    </xf>
    <xf numFmtId="4" fontId="22" fillId="20" borderId="2" xfId="0" applyNumberFormat="1" applyFont="1" applyFill="1" applyBorder="1" applyAlignment="1">
      <alignment horizontal="center" vertical="top" shrinkToFit="1"/>
    </xf>
    <xf numFmtId="4" fontId="21" fillId="20" borderId="2" xfId="0" applyNumberFormat="1" applyFont="1" applyFill="1" applyBorder="1" applyAlignment="1">
      <alignment horizontal="center" vertical="top" shrinkToFit="1"/>
    </xf>
    <xf numFmtId="165" fontId="0" fillId="0" borderId="0" xfId="0" applyNumberFormat="1" applyFill="1"/>
    <xf numFmtId="165" fontId="23" fillId="20" borderId="2" xfId="0" applyNumberFormat="1" applyFont="1" applyFill="1" applyBorder="1" applyAlignment="1">
      <alignment horizontal="center" vertical="center" wrapText="1" shrinkToFit="1"/>
    </xf>
    <xf numFmtId="165" fontId="21" fillId="20" borderId="2" xfId="40" applyNumberFormat="1" applyFont="1" applyFill="1" applyBorder="1" applyAlignment="1" applyProtection="1">
      <alignment horizontal="center" vertical="center" wrapText="1"/>
    </xf>
    <xf numFmtId="165" fontId="22" fillId="20" borderId="2" xfId="0" applyNumberFormat="1" applyFont="1" applyFill="1" applyBorder="1" applyAlignment="1">
      <alignment horizontal="right" vertical="top" shrinkToFit="1"/>
    </xf>
    <xf numFmtId="3" fontId="21" fillId="20" borderId="2" xfId="4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horizontal="center"/>
    </xf>
    <xf numFmtId="4" fontId="22" fillId="20" borderId="2" xfId="0" applyNumberFormat="1" applyFont="1" applyFill="1" applyBorder="1" applyAlignment="1">
      <alignment horizontal="center" shrinkToFit="1"/>
    </xf>
    <xf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applyBorder="1" applyAlignment="1">
      <alignment horizontal="right" vertical="top" shrinkToFit="1"/>
    </xf>
    <xf numFmtId="165" fontId="21" fillId="20" borderId="2" xfId="0" applyNumberFormat="1" applyFont="1" applyFill="1" applyBorder="1" applyAlignment="1">
      <alignment horizontal="right" vertical="top" shrinkToFit="1"/>
    </xf>
    <xf numFmtId="164" fontId="0" fillId="20" borderId="2" xfId="0" applyNumberFormat="1" applyFont="1" applyFill="1" applyBorder="1" applyAlignment="1">
      <alignment vertical="top"/>
    </xf>
    <xf numFmtId="0" fontId="32" fillId="20" borderId="2" xfId="0" applyFont="1" applyFill="1" applyBorder="1" applyAlignment="1">
      <alignment horizontal="justify" vertical="top" wrapText="1"/>
    </xf>
    <xf numFmtId="49" fontId="32" fillId="20" borderId="2" xfId="0" applyNumberFormat="1" applyFont="1" applyFill="1" applyBorder="1" applyAlignment="1">
      <alignment horizontal="center" vertical="top" shrinkToFit="1"/>
    </xf>
    <xf numFmtId="49" fontId="31" fillId="2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horizontal="center" vertical="top" shrinkToFit="1"/>
    </xf>
    <xf numFmtId="0" fontId="30" fillId="0" borderId="2" xfId="0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 horizontal="center" vertical="top" shrinkToFit="1"/>
    </xf>
    <xf numFmtId="49" fontId="22" fillId="0" borderId="2" xfId="0" applyNumberFormat="1" applyFont="1" applyFill="1" applyBorder="1" applyAlignment="1">
      <alignment horizontal="center" vertical="top" shrinkToFit="1"/>
    </xf>
    <xf numFmtId="0" fontId="22" fillId="0" borderId="2" xfId="0" applyFont="1" applyFill="1" applyBorder="1" applyAlignment="1">
      <alignment vertical="top" wrapText="1"/>
    </xf>
    <xf numFmtId="0" fontId="33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center" wrapText="1"/>
    </xf>
    <xf numFmtId="0" fontId="23" fillId="21" borderId="0" xfId="0" applyFont="1" applyFill="1"/>
    <xf numFmtId="0" fontId="31" fillId="0" borderId="2" xfId="0" applyFont="1" applyBorder="1" applyAlignment="1">
      <alignment horizontal="justify" vertical="center"/>
    </xf>
    <xf numFmtId="0" fontId="34" fillId="0" borderId="2" xfId="0" applyFont="1" applyBorder="1" applyAlignment="1">
      <alignment horizontal="justify" vertical="center"/>
    </xf>
    <xf numFmtId="0" fontId="20" fillId="0" borderId="0" xfId="39" applyFont="1" applyFill="1" applyAlignment="1">
      <alignment horizontal="right" wrapText="1"/>
    </xf>
    <xf numFmtId="0" fontId="22" fillId="20" borderId="2" xfId="0" applyNumberFormat="1" applyFont="1" applyFill="1" applyBorder="1" applyAlignment="1" applyProtection="1">
      <alignment horizontal="left"/>
    </xf>
    <xf numFmtId="0" fontId="23" fillId="20" borderId="2" xfId="0" applyFont="1" applyFill="1" applyBorder="1" applyAlignment="1">
      <alignment horizontal="left"/>
    </xf>
    <xf numFmtId="0" fontId="2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31" fillId="0" borderId="2" xfId="0" applyNumberFormat="1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23" fillId="20" borderId="2" xfId="0" applyFont="1" applyFill="1" applyBorder="1"/>
    <xf numFmtId="0" fontId="0" fillId="20" borderId="0" xfId="0" applyFill="1"/>
    <xf numFmtId="0" fontId="23" fillId="0" borderId="2" xfId="0" applyFont="1" applyBorder="1" applyAlignment="1">
      <alignment horizontal="justify"/>
    </xf>
    <xf numFmtId="0" fontId="23" fillId="20" borderId="2" xfId="0" applyFont="1" applyFill="1" applyBorder="1" applyAlignment="1">
      <alignment vertical="center" wrapText="1"/>
    </xf>
    <xf numFmtId="4" fontId="21" fillId="20" borderId="13" xfId="0" applyNumberFormat="1" applyFont="1" applyFill="1" applyBorder="1" applyAlignment="1">
      <alignment horizontal="right" vertical="top" wrapText="1"/>
    </xf>
    <xf numFmtId="0" fontId="35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20" borderId="13" xfId="0" applyFont="1" applyFill="1" applyBorder="1" applyAlignment="1">
      <alignment vertical="center" wrapText="1"/>
    </xf>
    <xf numFmtId="0" fontId="23" fillId="20" borderId="2" xfId="0" applyFont="1" applyFill="1" applyBorder="1" applyAlignment="1">
      <alignment horizontal="center"/>
    </xf>
    <xf numFmtId="0" fontId="23" fillId="20" borderId="12" xfId="0" applyFont="1" applyFill="1" applyBorder="1" applyAlignment="1">
      <alignment wrapText="1"/>
    </xf>
    <xf numFmtId="0" fontId="23" fillId="20" borderId="13" xfId="0" applyFont="1" applyFill="1" applyBorder="1" applyAlignment="1">
      <alignment wrapText="1"/>
    </xf>
    <xf numFmtId="0" fontId="23" fillId="20" borderId="2" xfId="0" applyFont="1" applyFill="1" applyBorder="1" applyAlignment="1">
      <alignment horizontal="center" vertical="center"/>
    </xf>
    <xf numFmtId="0" fontId="24" fillId="20" borderId="2" xfId="0" applyFont="1" applyFill="1" applyBorder="1" applyAlignment="1">
      <alignment horizontal="center" vertical="center"/>
    </xf>
    <xf numFmtId="0" fontId="24" fillId="20" borderId="2" xfId="0" applyFont="1" applyFill="1" applyBorder="1" applyAlignment="1">
      <alignment horizontal="center" wrapText="1"/>
    </xf>
    <xf numFmtId="0" fontId="24" fillId="20" borderId="2" xfId="0" applyFont="1" applyFill="1" applyBorder="1" applyAlignment="1">
      <alignment horizontal="center"/>
    </xf>
    <xf numFmtId="0" fontId="23" fillId="20" borderId="2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wrapText="1"/>
    </xf>
    <xf numFmtId="49" fontId="23" fillId="0" borderId="2" xfId="0" applyNumberFormat="1" applyFont="1" applyBorder="1" applyAlignment="1">
      <alignment wrapText="1"/>
    </xf>
    <xf numFmtId="0" fontId="23" fillId="20" borderId="0" xfId="0" applyFont="1" applyFill="1"/>
    <xf numFmtId="4" fontId="23" fillId="20" borderId="0" xfId="0" applyNumberFormat="1" applyFont="1" applyFill="1" applyAlignment="1">
      <alignment horizontal="center" vertical="top"/>
    </xf>
    <xf numFmtId="0" fontId="31" fillId="0" borderId="13" xfId="0" applyFont="1" applyBorder="1" applyAlignment="1">
      <alignment horizontal="justify" vertical="center"/>
    </xf>
    <xf numFmtId="0" fontId="23" fillId="20" borderId="2" xfId="0" applyFont="1" applyFill="1" applyBorder="1" applyAlignment="1">
      <alignment horizontal="center" wrapText="1"/>
    </xf>
    <xf numFmtId="4" fontId="23" fillId="20" borderId="2" xfId="0" applyNumberFormat="1" applyFont="1" applyFill="1" applyBorder="1" applyAlignment="1">
      <alignment horizontal="center" vertical="top" shrinkToFi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6" xfId="19"/>
    <cellStyle name="xl33" xfId="20"/>
    <cellStyle name="xl34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_Лист1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360"/>
  <sheetViews>
    <sheetView tabSelected="1" topLeftCell="A260" zoomScaleNormal="100" workbookViewId="0">
      <selection activeCell="F111" sqref="F111"/>
    </sheetView>
  </sheetViews>
  <sheetFormatPr defaultColWidth="9.140625" defaultRowHeight="15.75"/>
  <cols>
    <col min="1" max="1" width="53.42578125" style="1" customWidth="1"/>
    <col min="2" max="2" width="15.28515625" style="1" customWidth="1"/>
    <col min="3" max="3" width="10.140625" style="1" customWidth="1"/>
    <col min="4" max="4" width="16" style="46" customWidth="1"/>
    <col min="5" max="5" width="16.28515625" style="44" customWidth="1"/>
    <col min="6" max="6" width="18.42578125" style="44" customWidth="1"/>
    <col min="7" max="7" width="14.28515625" style="38" customWidth="1"/>
    <col min="8" max="8" width="13.140625" style="1" customWidth="1"/>
    <col min="9" max="9" width="55.5703125" style="61" customWidth="1"/>
    <col min="10" max="16384" width="9.140625" style="1"/>
  </cols>
  <sheetData>
    <row r="1" spans="1:9" ht="26.25" customHeight="1">
      <c r="A1" s="67" t="s">
        <v>419</v>
      </c>
      <c r="B1" s="67"/>
      <c r="C1" s="67"/>
      <c r="D1" s="67"/>
      <c r="E1" s="67"/>
      <c r="F1" s="67"/>
      <c r="G1" s="67"/>
      <c r="H1" s="67"/>
      <c r="I1" s="68"/>
    </row>
    <row r="2" spans="1:9" ht="18.75">
      <c r="A2" s="64"/>
      <c r="B2" s="64"/>
      <c r="C2" s="64"/>
      <c r="D2" s="64"/>
      <c r="E2" s="64"/>
      <c r="H2" s="3" t="s">
        <v>312</v>
      </c>
      <c r="I2" s="89"/>
    </row>
    <row r="3" spans="1:9" ht="110.25">
      <c r="A3" s="6" t="s">
        <v>0</v>
      </c>
      <c r="B3" s="6" t="s">
        <v>1</v>
      </c>
      <c r="C3" s="6" t="s">
        <v>210</v>
      </c>
      <c r="D3" s="35" t="s">
        <v>420</v>
      </c>
      <c r="E3" s="4" t="s">
        <v>421</v>
      </c>
      <c r="F3" s="4" t="s">
        <v>422</v>
      </c>
      <c r="G3" s="39" t="s">
        <v>423</v>
      </c>
      <c r="H3" s="5" t="s">
        <v>424</v>
      </c>
      <c r="I3" s="86" t="s">
        <v>313</v>
      </c>
    </row>
    <row r="4" spans="1:9">
      <c r="A4" s="6">
        <v>1</v>
      </c>
      <c r="B4" s="6">
        <v>2</v>
      </c>
      <c r="C4" s="6">
        <v>3</v>
      </c>
      <c r="D4" s="42">
        <v>4</v>
      </c>
      <c r="E4" s="6">
        <v>5</v>
      </c>
      <c r="F4" s="6">
        <v>6</v>
      </c>
      <c r="G4" s="40">
        <v>7</v>
      </c>
      <c r="H4" s="6">
        <v>8</v>
      </c>
      <c r="I4" s="79">
        <v>9</v>
      </c>
    </row>
    <row r="5" spans="1:9" ht="63">
      <c r="A5" s="7" t="s">
        <v>425</v>
      </c>
      <c r="B5" s="8" t="s">
        <v>137</v>
      </c>
      <c r="C5" s="8" t="s">
        <v>211</v>
      </c>
      <c r="D5" s="36">
        <f>D8</f>
        <v>480000</v>
      </c>
      <c r="E5" s="36">
        <f t="shared" ref="E5:F5" si="0">E8</f>
        <v>380000</v>
      </c>
      <c r="F5" s="36">
        <f t="shared" si="0"/>
        <v>358980</v>
      </c>
      <c r="G5" s="41">
        <f>F5/D5*100</f>
        <v>74.787499999999994</v>
      </c>
      <c r="H5" s="34">
        <f>F5/E5*100</f>
        <v>94.468421052631584</v>
      </c>
      <c r="I5" s="83" t="s">
        <v>539</v>
      </c>
    </row>
    <row r="6" spans="1:9" ht="63">
      <c r="A6" s="7" t="s">
        <v>426</v>
      </c>
      <c r="B6" s="8" t="s">
        <v>138</v>
      </c>
      <c r="C6" s="8" t="s">
        <v>211</v>
      </c>
      <c r="D6" s="36">
        <f>D7</f>
        <v>480000</v>
      </c>
      <c r="E6" s="36">
        <f t="shared" ref="E6:F6" si="1">E7</f>
        <v>380000</v>
      </c>
      <c r="F6" s="36">
        <f t="shared" si="1"/>
        <v>358980</v>
      </c>
      <c r="G6" s="41">
        <f t="shared" ref="G6:G69" si="2">F6/D6*100</f>
        <v>74.787499999999994</v>
      </c>
      <c r="H6" s="34">
        <f t="shared" ref="H6:H69" si="3">F6/E6*100</f>
        <v>94.468421052631584</v>
      </c>
      <c r="I6" s="83" t="s">
        <v>539</v>
      </c>
    </row>
    <row r="7" spans="1:9" ht="47.25">
      <c r="A7" s="9" t="s">
        <v>141</v>
      </c>
      <c r="B7" s="10" t="s">
        <v>139</v>
      </c>
      <c r="C7" s="10" t="s">
        <v>211</v>
      </c>
      <c r="D7" s="37">
        <f>D8</f>
        <v>480000</v>
      </c>
      <c r="E7" s="37">
        <f t="shared" ref="E7:F7" si="4">E8</f>
        <v>380000</v>
      </c>
      <c r="F7" s="37">
        <f t="shared" si="4"/>
        <v>358980</v>
      </c>
      <c r="G7" s="48">
        <f t="shared" si="2"/>
        <v>74.787499999999994</v>
      </c>
      <c r="H7" s="49">
        <f t="shared" si="3"/>
        <v>94.468421052631584</v>
      </c>
      <c r="I7" s="71" t="s">
        <v>544</v>
      </c>
    </row>
    <row r="8" spans="1:9" ht="47.25">
      <c r="A8" s="11" t="s">
        <v>2</v>
      </c>
      <c r="B8" s="10" t="s">
        <v>140</v>
      </c>
      <c r="C8" s="10" t="s">
        <v>211</v>
      </c>
      <c r="D8" s="37">
        <v>480000</v>
      </c>
      <c r="E8" s="37">
        <v>380000</v>
      </c>
      <c r="F8" s="37">
        <v>358980</v>
      </c>
      <c r="G8" s="48">
        <f t="shared" si="2"/>
        <v>74.787499999999994</v>
      </c>
      <c r="H8" s="49">
        <f t="shared" si="3"/>
        <v>94.468421052631584</v>
      </c>
      <c r="I8" s="69" t="s">
        <v>514</v>
      </c>
    </row>
    <row r="9" spans="1:9" ht="56.25" customHeight="1">
      <c r="A9" s="7" t="s">
        <v>427</v>
      </c>
      <c r="B9" s="8" t="s">
        <v>56</v>
      </c>
      <c r="C9" s="8" t="s">
        <v>211</v>
      </c>
      <c r="D9" s="36">
        <f>D10+D17+D32+D42+D49+D46</f>
        <v>734993207.03999996</v>
      </c>
      <c r="E9" s="36">
        <f t="shared" ref="E9:F9" si="5">E10+E17+E32+E42+E49+E46</f>
        <v>793436971.3499999</v>
      </c>
      <c r="F9" s="36">
        <f t="shared" si="5"/>
        <v>761908649.41000009</v>
      </c>
      <c r="G9" s="41">
        <f t="shared" si="2"/>
        <v>103.66199879294058</v>
      </c>
      <c r="H9" s="34">
        <f t="shared" si="3"/>
        <v>96.026360873207651</v>
      </c>
      <c r="I9" s="19"/>
    </row>
    <row r="10" spans="1:9" ht="31.5">
      <c r="A10" s="7" t="s">
        <v>3</v>
      </c>
      <c r="B10" s="8" t="s">
        <v>57</v>
      </c>
      <c r="C10" s="8" t="s">
        <v>211</v>
      </c>
      <c r="D10" s="36">
        <f>D11+D15</f>
        <v>193676079</v>
      </c>
      <c r="E10" s="36">
        <f t="shared" ref="E10:F10" si="6">E11+E15</f>
        <v>212762545.41</v>
      </c>
      <c r="F10" s="36">
        <f t="shared" si="6"/>
        <v>207468057.90000001</v>
      </c>
      <c r="G10" s="41">
        <f t="shared" si="2"/>
        <v>107.12115764177568</v>
      </c>
      <c r="H10" s="34">
        <f t="shared" si="3"/>
        <v>97.511550964105382</v>
      </c>
      <c r="I10" s="71"/>
    </row>
    <row r="11" spans="1:9" ht="37.5" customHeight="1">
      <c r="A11" s="9" t="s">
        <v>54</v>
      </c>
      <c r="B11" s="10" t="s">
        <v>55</v>
      </c>
      <c r="C11" s="10" t="s">
        <v>211</v>
      </c>
      <c r="D11" s="37">
        <f>D12+D14</f>
        <v>193544129</v>
      </c>
      <c r="E11" s="37">
        <f t="shared" ref="E11:F11" si="7">E12+E14</f>
        <v>210416417.74000001</v>
      </c>
      <c r="F11" s="37">
        <f t="shared" si="7"/>
        <v>205121930.23000002</v>
      </c>
      <c r="G11" s="48">
        <f t="shared" si="2"/>
        <v>105.98199557373296</v>
      </c>
      <c r="H11" s="49">
        <f t="shared" si="3"/>
        <v>97.483804939336011</v>
      </c>
      <c r="I11" s="71"/>
    </row>
    <row r="12" spans="1:9" ht="47.25">
      <c r="A12" s="11" t="s">
        <v>4</v>
      </c>
      <c r="B12" s="10" t="s">
        <v>58</v>
      </c>
      <c r="C12" s="10" t="s">
        <v>211</v>
      </c>
      <c r="D12" s="37">
        <f>D13</f>
        <v>75807200</v>
      </c>
      <c r="E12" s="37">
        <f t="shared" ref="E12:F12" si="8">E13</f>
        <v>87118350.739999995</v>
      </c>
      <c r="F12" s="37">
        <f t="shared" si="8"/>
        <v>81824163.230000004</v>
      </c>
      <c r="G12" s="48">
        <f t="shared" si="2"/>
        <v>107.93719228516554</v>
      </c>
      <c r="H12" s="49">
        <f t="shared" si="3"/>
        <v>93.922993875538111</v>
      </c>
      <c r="I12" s="19" t="s">
        <v>546</v>
      </c>
    </row>
    <row r="13" spans="1:9" ht="63">
      <c r="A13" s="11" t="s">
        <v>5</v>
      </c>
      <c r="B13" s="10" t="s">
        <v>59</v>
      </c>
      <c r="C13" s="10" t="s">
        <v>211</v>
      </c>
      <c r="D13" s="47">
        <v>75807200</v>
      </c>
      <c r="E13" s="37">
        <v>87118350.739999995</v>
      </c>
      <c r="F13" s="37">
        <v>81824163.230000004</v>
      </c>
      <c r="G13" s="48">
        <f t="shared" si="2"/>
        <v>107.93719228516554</v>
      </c>
      <c r="H13" s="49">
        <f t="shared" si="3"/>
        <v>93.922993875538111</v>
      </c>
      <c r="I13" s="88" t="s">
        <v>515</v>
      </c>
    </row>
    <row r="14" spans="1:9" ht="80.25" customHeight="1">
      <c r="A14" s="11" t="s">
        <v>314</v>
      </c>
      <c r="B14" s="10" t="s">
        <v>60</v>
      </c>
      <c r="C14" s="10" t="s">
        <v>211</v>
      </c>
      <c r="D14" s="47">
        <v>117736929</v>
      </c>
      <c r="E14" s="37">
        <v>123298067</v>
      </c>
      <c r="F14" s="37">
        <v>123297767</v>
      </c>
      <c r="G14" s="48">
        <f t="shared" si="2"/>
        <v>104.72310433712772</v>
      </c>
      <c r="H14" s="49">
        <f t="shared" si="3"/>
        <v>99.999756687183108</v>
      </c>
      <c r="I14" s="71"/>
    </row>
    <row r="15" spans="1:9" ht="35.25" customHeight="1">
      <c r="A15" s="13" t="s">
        <v>310</v>
      </c>
      <c r="B15" s="10" t="s">
        <v>311</v>
      </c>
      <c r="C15" s="10" t="s">
        <v>211</v>
      </c>
      <c r="D15" s="37">
        <f>D16</f>
        <v>131950</v>
      </c>
      <c r="E15" s="37">
        <f t="shared" ref="E15:F15" si="9">E16</f>
        <v>2346127.67</v>
      </c>
      <c r="F15" s="37">
        <f t="shared" si="9"/>
        <v>2346127.67</v>
      </c>
      <c r="G15" s="48">
        <f t="shared" si="2"/>
        <v>1778.0429480863961</v>
      </c>
      <c r="H15" s="49">
        <f t="shared" si="3"/>
        <v>100</v>
      </c>
      <c r="I15" s="71"/>
    </row>
    <row r="16" spans="1:9" ht="32.25" customHeight="1">
      <c r="A16" s="14" t="s">
        <v>281</v>
      </c>
      <c r="B16" s="10" t="s">
        <v>395</v>
      </c>
      <c r="C16" s="10" t="s">
        <v>211</v>
      </c>
      <c r="D16" s="37">
        <v>131950</v>
      </c>
      <c r="E16" s="37">
        <v>2346127.67</v>
      </c>
      <c r="F16" s="37">
        <v>2346127.67</v>
      </c>
      <c r="G16" s="48">
        <f t="shared" si="2"/>
        <v>1778.0429480863961</v>
      </c>
      <c r="H16" s="49">
        <f t="shared" si="3"/>
        <v>100</v>
      </c>
      <c r="I16" s="71"/>
    </row>
    <row r="17" spans="1:9" ht="31.5">
      <c r="A17" s="7" t="s">
        <v>6</v>
      </c>
      <c r="B17" s="8" t="s">
        <v>62</v>
      </c>
      <c r="C17" s="8" t="s">
        <v>211</v>
      </c>
      <c r="D17" s="36">
        <f>D18+D25</f>
        <v>466391355</v>
      </c>
      <c r="E17" s="36">
        <f t="shared" ref="E17:F17" si="10">E18+E25</f>
        <v>494331199.00999999</v>
      </c>
      <c r="F17" s="36">
        <f t="shared" si="10"/>
        <v>474854834.56999999</v>
      </c>
      <c r="G17" s="41">
        <f t="shared" si="2"/>
        <v>101.81467333801675</v>
      </c>
      <c r="H17" s="34">
        <f t="shared" si="3"/>
        <v>96.060057613396552</v>
      </c>
      <c r="I17" s="71"/>
    </row>
    <row r="18" spans="1:9" ht="47.25">
      <c r="A18" s="9" t="s">
        <v>61</v>
      </c>
      <c r="B18" s="10" t="s">
        <v>63</v>
      </c>
      <c r="C18" s="10" t="s">
        <v>211</v>
      </c>
      <c r="D18" s="37">
        <f>D19+D21+D23+D24+D22</f>
        <v>452055545</v>
      </c>
      <c r="E18" s="37">
        <f>E19+E21+E23+E24+E22</f>
        <v>476320777.15999997</v>
      </c>
      <c r="F18" s="37">
        <f>F19+F21+F23+F24+F22</f>
        <v>456978399.70999998</v>
      </c>
      <c r="G18" s="48">
        <f t="shared" si="2"/>
        <v>101.08899332492425</v>
      </c>
      <c r="H18" s="49">
        <f t="shared" si="3"/>
        <v>95.939211897216339</v>
      </c>
      <c r="I18" s="71"/>
    </row>
    <row r="19" spans="1:9" ht="47.25">
      <c r="A19" s="11" t="s">
        <v>4</v>
      </c>
      <c r="B19" s="10" t="s">
        <v>64</v>
      </c>
      <c r="C19" s="10" t="s">
        <v>211</v>
      </c>
      <c r="D19" s="37">
        <f>D20</f>
        <v>98800000</v>
      </c>
      <c r="E19" s="37">
        <f t="shared" ref="E19:F19" si="11">E20</f>
        <v>111489126.28</v>
      </c>
      <c r="F19" s="37">
        <f t="shared" si="11"/>
        <v>98807230.129999995</v>
      </c>
      <c r="G19" s="48">
        <f t="shared" si="2"/>
        <v>100.00731794534413</v>
      </c>
      <c r="H19" s="49">
        <f t="shared" si="3"/>
        <v>88.624992792436103</v>
      </c>
      <c r="I19" s="87" t="s">
        <v>516</v>
      </c>
    </row>
    <row r="20" spans="1:9" ht="31.5">
      <c r="A20" s="11" t="s">
        <v>7</v>
      </c>
      <c r="B20" s="10" t="s">
        <v>115</v>
      </c>
      <c r="C20" s="10" t="s">
        <v>211</v>
      </c>
      <c r="D20" s="47">
        <v>98800000</v>
      </c>
      <c r="E20" s="37">
        <v>111489126.28</v>
      </c>
      <c r="F20" s="37">
        <v>98807230.129999995</v>
      </c>
      <c r="G20" s="48">
        <f t="shared" si="2"/>
        <v>100.00731794534413</v>
      </c>
      <c r="H20" s="49">
        <f t="shared" si="3"/>
        <v>88.624992792436103</v>
      </c>
      <c r="I20" s="88" t="s">
        <v>516</v>
      </c>
    </row>
    <row r="21" spans="1:9" ht="63">
      <c r="A21" s="11" t="s">
        <v>335</v>
      </c>
      <c r="B21" s="10" t="s">
        <v>336</v>
      </c>
      <c r="C21" s="10" t="s">
        <v>211</v>
      </c>
      <c r="D21" s="47">
        <v>26676000</v>
      </c>
      <c r="E21" s="37">
        <v>23676000</v>
      </c>
      <c r="F21" s="37">
        <v>23210801.449999999</v>
      </c>
      <c r="G21" s="48">
        <f t="shared" si="2"/>
        <v>87.010051919328234</v>
      </c>
      <c r="H21" s="49">
        <f t="shared" si="3"/>
        <v>98.035147195472206</v>
      </c>
      <c r="I21" s="71"/>
    </row>
    <row r="22" spans="1:9" ht="39" customHeight="1">
      <c r="A22" s="15" t="s">
        <v>269</v>
      </c>
      <c r="B22" s="10" t="s">
        <v>273</v>
      </c>
      <c r="C22" s="10" t="s">
        <v>211</v>
      </c>
      <c r="D22" s="90">
        <v>0</v>
      </c>
      <c r="E22" s="37">
        <v>4033887.88</v>
      </c>
      <c r="F22" s="37">
        <v>1995508.32</v>
      </c>
      <c r="G22" s="48" t="e">
        <f t="shared" si="2"/>
        <v>#DIV/0!</v>
      </c>
      <c r="H22" s="49">
        <f t="shared" si="3"/>
        <v>49.468611408208005</v>
      </c>
      <c r="I22" s="19" t="s">
        <v>547</v>
      </c>
    </row>
    <row r="23" spans="1:9" ht="63" customHeight="1">
      <c r="A23" s="11" t="s">
        <v>235</v>
      </c>
      <c r="B23" s="10" t="s">
        <v>65</v>
      </c>
      <c r="C23" s="10" t="s">
        <v>211</v>
      </c>
      <c r="D23" s="47">
        <v>309241245</v>
      </c>
      <c r="E23" s="37">
        <v>319783463</v>
      </c>
      <c r="F23" s="37">
        <v>316882663.97000003</v>
      </c>
      <c r="G23" s="48">
        <f t="shared" si="2"/>
        <v>102.47102192658681</v>
      </c>
      <c r="H23" s="49">
        <f t="shared" si="3"/>
        <v>99.092886479248619</v>
      </c>
      <c r="I23" s="71"/>
    </row>
    <row r="24" spans="1:9" ht="94.5" customHeight="1">
      <c r="A24" s="11" t="s">
        <v>337</v>
      </c>
      <c r="B24" s="10" t="s">
        <v>475</v>
      </c>
      <c r="C24" s="10" t="s">
        <v>211</v>
      </c>
      <c r="D24" s="47">
        <v>17338300</v>
      </c>
      <c r="E24" s="37">
        <v>17338300</v>
      </c>
      <c r="F24" s="37">
        <v>16082195.84</v>
      </c>
      <c r="G24" s="48">
        <f t="shared" si="2"/>
        <v>92.755321109912742</v>
      </c>
      <c r="H24" s="49">
        <f t="shared" si="3"/>
        <v>92.755321109912742</v>
      </c>
      <c r="I24" s="19" t="s">
        <v>412</v>
      </c>
    </row>
    <row r="25" spans="1:9" ht="31.5">
      <c r="A25" s="9" t="s">
        <v>66</v>
      </c>
      <c r="B25" s="10" t="s">
        <v>67</v>
      </c>
      <c r="C25" s="10" t="s">
        <v>211</v>
      </c>
      <c r="D25" s="47">
        <f>D26+D29+D30+D31+D27+D28</f>
        <v>14335810</v>
      </c>
      <c r="E25" s="47">
        <f t="shared" ref="E25:F25" si="12">E26+E29+E30+E31+E27+E28</f>
        <v>18010421.849999998</v>
      </c>
      <c r="F25" s="47">
        <f t="shared" si="12"/>
        <v>17876434.859999999</v>
      </c>
      <c r="G25" s="48">
        <f t="shared" si="2"/>
        <v>124.69776636269594</v>
      </c>
      <c r="H25" s="49">
        <f t="shared" si="3"/>
        <v>99.256058569222247</v>
      </c>
      <c r="I25" s="71"/>
    </row>
    <row r="26" spans="1:9" ht="31.5">
      <c r="A26" s="9" t="s">
        <v>217</v>
      </c>
      <c r="B26" s="10" t="s">
        <v>218</v>
      </c>
      <c r="C26" s="10" t="s">
        <v>211</v>
      </c>
      <c r="D26" s="47">
        <v>400000</v>
      </c>
      <c r="E26" s="37">
        <v>400000</v>
      </c>
      <c r="F26" s="37">
        <v>267173</v>
      </c>
      <c r="G26" s="48">
        <f t="shared" si="2"/>
        <v>66.79325</v>
      </c>
      <c r="H26" s="49">
        <f t="shared" si="3"/>
        <v>66.79325</v>
      </c>
      <c r="I26" s="19" t="s">
        <v>548</v>
      </c>
    </row>
    <row r="27" spans="1:9" ht="63">
      <c r="A27" s="53" t="s">
        <v>308</v>
      </c>
      <c r="B27" s="54" t="s">
        <v>476</v>
      </c>
      <c r="C27" s="54" t="s">
        <v>211</v>
      </c>
      <c r="D27" s="47">
        <v>0</v>
      </c>
      <c r="E27" s="37">
        <v>807801.1</v>
      </c>
      <c r="F27" s="37">
        <v>807801.1</v>
      </c>
      <c r="G27" s="48" t="e">
        <f t="shared" si="2"/>
        <v>#DIV/0!</v>
      </c>
      <c r="H27" s="49">
        <f t="shared" si="3"/>
        <v>100</v>
      </c>
      <c r="I27" s="71"/>
    </row>
    <row r="28" spans="1:9" ht="31.5">
      <c r="A28" s="55" t="s">
        <v>281</v>
      </c>
      <c r="B28" s="56" t="s">
        <v>477</v>
      </c>
      <c r="C28" s="54" t="s">
        <v>211</v>
      </c>
      <c r="D28" s="47">
        <v>0</v>
      </c>
      <c r="E28" s="37">
        <v>5220510.93</v>
      </c>
      <c r="F28" s="37">
        <v>5220510.9000000004</v>
      </c>
      <c r="G28" s="48" t="e">
        <f t="shared" si="2"/>
        <v>#DIV/0!</v>
      </c>
      <c r="H28" s="49">
        <f t="shared" si="3"/>
        <v>99.999999425343617</v>
      </c>
      <c r="I28" s="71"/>
    </row>
    <row r="29" spans="1:9" ht="31.5">
      <c r="A29" s="11" t="s">
        <v>428</v>
      </c>
      <c r="B29" s="10" t="s">
        <v>429</v>
      </c>
      <c r="C29" s="10" t="s">
        <v>211</v>
      </c>
      <c r="D29" s="47">
        <v>5854008.2000000002</v>
      </c>
      <c r="E29" s="37">
        <v>3570919.03</v>
      </c>
      <c r="F29" s="37">
        <v>3570919.03</v>
      </c>
      <c r="G29" s="48">
        <f t="shared" si="2"/>
        <v>60.999556338168425</v>
      </c>
      <c r="H29" s="49">
        <f t="shared" si="3"/>
        <v>100</v>
      </c>
      <c r="I29" s="19"/>
    </row>
    <row r="30" spans="1:9" ht="33" customHeight="1">
      <c r="A30" s="12" t="s">
        <v>430</v>
      </c>
      <c r="B30" s="10" t="s">
        <v>263</v>
      </c>
      <c r="C30" s="10" t="s">
        <v>211</v>
      </c>
      <c r="D30" s="47">
        <v>7900750</v>
      </c>
      <c r="E30" s="37">
        <v>7900750</v>
      </c>
      <c r="F30" s="37">
        <v>7899590.04</v>
      </c>
      <c r="G30" s="48">
        <f t="shared" si="2"/>
        <v>99.985318355852286</v>
      </c>
      <c r="H30" s="49">
        <f t="shared" si="3"/>
        <v>99.985318355852286</v>
      </c>
      <c r="I30" s="71"/>
    </row>
    <row r="31" spans="1:9" ht="21" customHeight="1">
      <c r="A31" s="12" t="s">
        <v>431</v>
      </c>
      <c r="B31" s="10" t="s">
        <v>432</v>
      </c>
      <c r="C31" s="10" t="s">
        <v>211</v>
      </c>
      <c r="D31" s="47">
        <v>181051.8</v>
      </c>
      <c r="E31" s="37">
        <v>110440.79</v>
      </c>
      <c r="F31" s="37">
        <v>110440.79</v>
      </c>
      <c r="G31" s="48">
        <f t="shared" si="2"/>
        <v>60.999553718880449</v>
      </c>
      <c r="H31" s="49">
        <f t="shared" si="3"/>
        <v>100</v>
      </c>
      <c r="I31" s="71"/>
    </row>
    <row r="32" spans="1:9" ht="47.25">
      <c r="A32" s="7" t="s">
        <v>8</v>
      </c>
      <c r="B32" s="8" t="s">
        <v>69</v>
      </c>
      <c r="C32" s="8" t="s">
        <v>211</v>
      </c>
      <c r="D32" s="36">
        <f>D33+D37+D40</f>
        <v>38472546.039999999</v>
      </c>
      <c r="E32" s="36">
        <f t="shared" ref="E32:F32" si="13">E33+E37+E40</f>
        <v>40986120.789999999</v>
      </c>
      <c r="F32" s="36">
        <f t="shared" si="13"/>
        <v>40897968.32</v>
      </c>
      <c r="G32" s="41">
        <f t="shared" si="2"/>
        <v>106.30429365781583</v>
      </c>
      <c r="H32" s="34">
        <f t="shared" si="3"/>
        <v>99.784921167700489</v>
      </c>
      <c r="I32" s="71"/>
    </row>
    <row r="33" spans="1:9" ht="47.25">
      <c r="A33" s="9" t="s">
        <v>186</v>
      </c>
      <c r="B33" s="10" t="s">
        <v>70</v>
      </c>
      <c r="C33" s="10" t="s">
        <v>211</v>
      </c>
      <c r="D33" s="37">
        <f>D34</f>
        <v>34418710</v>
      </c>
      <c r="E33" s="37">
        <f t="shared" ref="E33:F33" si="14">E34</f>
        <v>36046084.899999999</v>
      </c>
      <c r="F33" s="37">
        <f t="shared" si="14"/>
        <v>35959451.140000001</v>
      </c>
      <c r="G33" s="48">
        <f t="shared" si="2"/>
        <v>104.47646393487729</v>
      </c>
      <c r="H33" s="49">
        <f t="shared" si="3"/>
        <v>99.759658336708853</v>
      </c>
      <c r="I33" s="71"/>
    </row>
    <row r="34" spans="1:9" ht="47.25">
      <c r="A34" s="11" t="s">
        <v>4</v>
      </c>
      <c r="B34" s="10" t="s">
        <v>71</v>
      </c>
      <c r="C34" s="10" t="s">
        <v>211</v>
      </c>
      <c r="D34" s="37">
        <f>D35+D36</f>
        <v>34418710</v>
      </c>
      <c r="E34" s="37">
        <f t="shared" ref="E34:F34" si="15">E35+E36</f>
        <v>36046084.899999999</v>
      </c>
      <c r="F34" s="37">
        <f t="shared" si="15"/>
        <v>35959451.140000001</v>
      </c>
      <c r="G34" s="48">
        <f t="shared" si="2"/>
        <v>104.47646393487729</v>
      </c>
      <c r="H34" s="49">
        <f t="shared" si="3"/>
        <v>99.759658336708853</v>
      </c>
      <c r="I34" s="71"/>
    </row>
    <row r="35" spans="1:9">
      <c r="A35" s="11" t="s">
        <v>13</v>
      </c>
      <c r="B35" s="10" t="s">
        <v>339</v>
      </c>
      <c r="C35" s="10" t="s">
        <v>211</v>
      </c>
      <c r="D35" s="47">
        <v>19488000</v>
      </c>
      <c r="E35" s="37">
        <v>20247531.030000001</v>
      </c>
      <c r="F35" s="37">
        <v>20247531.030000001</v>
      </c>
      <c r="G35" s="48">
        <f t="shared" si="2"/>
        <v>103.89742934113302</v>
      </c>
      <c r="H35" s="49">
        <f t="shared" si="3"/>
        <v>100</v>
      </c>
      <c r="I35" s="71"/>
    </row>
    <row r="36" spans="1:9" ht="31.5">
      <c r="A36" s="11" t="s">
        <v>9</v>
      </c>
      <c r="B36" s="10" t="s">
        <v>72</v>
      </c>
      <c r="C36" s="10" t="s">
        <v>211</v>
      </c>
      <c r="D36" s="47">
        <v>14930710</v>
      </c>
      <c r="E36" s="37">
        <v>15798553.869999999</v>
      </c>
      <c r="F36" s="37">
        <v>15711920.109999999</v>
      </c>
      <c r="G36" s="48">
        <f t="shared" si="2"/>
        <v>105.23223684607095</v>
      </c>
      <c r="H36" s="49">
        <f t="shared" si="3"/>
        <v>99.451634872958152</v>
      </c>
      <c r="I36" s="71"/>
    </row>
    <row r="37" spans="1:9" ht="35.25" customHeight="1">
      <c r="A37" s="9" t="s">
        <v>68</v>
      </c>
      <c r="B37" s="10" t="s">
        <v>73</v>
      </c>
      <c r="C37" s="10" t="s">
        <v>211</v>
      </c>
      <c r="D37" s="37">
        <f>D38+D39</f>
        <v>3603836.04</v>
      </c>
      <c r="E37" s="37">
        <f t="shared" ref="E37:F37" si="16">E38+E39</f>
        <v>4490035.8900000006</v>
      </c>
      <c r="F37" s="37">
        <f t="shared" si="16"/>
        <v>4488517.1899999995</v>
      </c>
      <c r="G37" s="48">
        <f t="shared" si="2"/>
        <v>124.54831851895236</v>
      </c>
      <c r="H37" s="49">
        <f t="shared" si="3"/>
        <v>99.966176216912132</v>
      </c>
      <c r="I37" s="71"/>
    </row>
    <row r="38" spans="1:9" ht="31.5">
      <c r="A38" s="11" t="s">
        <v>204</v>
      </c>
      <c r="B38" s="10" t="s">
        <v>205</v>
      </c>
      <c r="C38" s="10" t="s">
        <v>211</v>
      </c>
      <c r="D38" s="47">
        <v>700000</v>
      </c>
      <c r="E38" s="37">
        <v>1527115.85</v>
      </c>
      <c r="F38" s="37">
        <v>1527115.85</v>
      </c>
      <c r="G38" s="48">
        <f t="shared" si="2"/>
        <v>218.15940714285716</v>
      </c>
      <c r="H38" s="49">
        <f t="shared" si="3"/>
        <v>100</v>
      </c>
      <c r="I38" s="71"/>
    </row>
    <row r="39" spans="1:9" ht="47.25">
      <c r="A39" s="11" t="s">
        <v>237</v>
      </c>
      <c r="B39" s="10" t="s">
        <v>74</v>
      </c>
      <c r="C39" s="10" t="s">
        <v>211</v>
      </c>
      <c r="D39" s="47">
        <v>2903836.04</v>
      </c>
      <c r="E39" s="37">
        <v>2962920.04</v>
      </c>
      <c r="F39" s="37">
        <v>2961401.34</v>
      </c>
      <c r="G39" s="48">
        <f t="shared" si="2"/>
        <v>101.98238809654005</v>
      </c>
      <c r="H39" s="49">
        <f t="shared" si="3"/>
        <v>99.948743132467371</v>
      </c>
      <c r="I39" s="19"/>
    </row>
    <row r="40" spans="1:9" ht="31.5">
      <c r="A40" s="9" t="s">
        <v>116</v>
      </c>
      <c r="B40" s="10" t="s">
        <v>117</v>
      </c>
      <c r="C40" s="10" t="s">
        <v>211</v>
      </c>
      <c r="D40" s="37">
        <f>D41</f>
        <v>450000</v>
      </c>
      <c r="E40" s="37">
        <f t="shared" ref="E40:F40" si="17">E41</f>
        <v>450000</v>
      </c>
      <c r="F40" s="37">
        <f t="shared" si="17"/>
        <v>449999.99</v>
      </c>
      <c r="G40" s="48">
        <f t="shared" si="2"/>
        <v>99.999997777777764</v>
      </c>
      <c r="H40" s="49">
        <f t="shared" si="3"/>
        <v>99.999997777777764</v>
      </c>
      <c r="I40" s="71"/>
    </row>
    <row r="41" spans="1:9" ht="52.5" customHeight="1">
      <c r="A41" s="11" t="s">
        <v>10</v>
      </c>
      <c r="B41" s="10" t="s">
        <v>118</v>
      </c>
      <c r="C41" s="10" t="s">
        <v>211</v>
      </c>
      <c r="D41" s="37">
        <v>450000</v>
      </c>
      <c r="E41" s="37">
        <v>450000</v>
      </c>
      <c r="F41" s="37">
        <v>449999.99</v>
      </c>
      <c r="G41" s="48">
        <f t="shared" si="2"/>
        <v>99.999997777777764</v>
      </c>
      <c r="H41" s="49">
        <f t="shared" si="3"/>
        <v>99.999997777777764</v>
      </c>
      <c r="I41" s="71"/>
    </row>
    <row r="42" spans="1:9" ht="48" customHeight="1">
      <c r="A42" s="26" t="s">
        <v>478</v>
      </c>
      <c r="B42" s="8" t="s">
        <v>479</v>
      </c>
      <c r="C42" s="8" t="s">
        <v>211</v>
      </c>
      <c r="D42" s="36">
        <f>D43</f>
        <v>0</v>
      </c>
      <c r="E42" s="36">
        <f t="shared" ref="E42:F42" si="18">E43</f>
        <v>7652500</v>
      </c>
      <c r="F42" s="36">
        <f t="shared" si="18"/>
        <v>2019271.01</v>
      </c>
      <c r="G42" s="41" t="e">
        <f t="shared" si="2"/>
        <v>#DIV/0!</v>
      </c>
      <c r="H42" s="34">
        <f t="shared" si="3"/>
        <v>26.387076249591633</v>
      </c>
      <c r="I42" s="19" t="s">
        <v>549</v>
      </c>
    </row>
    <row r="43" spans="1:9" ht="31.5">
      <c r="A43" s="9" t="s">
        <v>482</v>
      </c>
      <c r="B43" s="10" t="s">
        <v>483</v>
      </c>
      <c r="C43" s="10" t="s">
        <v>211</v>
      </c>
      <c r="D43" s="36">
        <f>D44+D45</f>
        <v>0</v>
      </c>
      <c r="E43" s="36">
        <f t="shared" ref="E43:F43" si="19">E44+E45</f>
        <v>7652500</v>
      </c>
      <c r="F43" s="36">
        <f t="shared" si="19"/>
        <v>2019271.01</v>
      </c>
      <c r="G43" s="41" t="e">
        <f t="shared" si="2"/>
        <v>#DIV/0!</v>
      </c>
      <c r="H43" s="34">
        <f t="shared" si="3"/>
        <v>26.387076249591633</v>
      </c>
      <c r="I43" s="19" t="s">
        <v>548</v>
      </c>
    </row>
    <row r="44" spans="1:9" ht="47.25">
      <c r="A44" s="53" t="s">
        <v>480</v>
      </c>
      <c r="B44" s="54" t="s">
        <v>481</v>
      </c>
      <c r="C44" s="57" t="s">
        <v>211</v>
      </c>
      <c r="D44" s="37">
        <v>0</v>
      </c>
      <c r="E44" s="37">
        <v>2000000</v>
      </c>
      <c r="F44" s="37">
        <v>1903238.01</v>
      </c>
      <c r="G44" s="48" t="e">
        <f t="shared" si="2"/>
        <v>#DIV/0!</v>
      </c>
      <c r="H44" s="49">
        <f t="shared" si="3"/>
        <v>95.161900500000002</v>
      </c>
      <c r="I44" s="19" t="s">
        <v>413</v>
      </c>
    </row>
    <row r="45" spans="1:9" ht="31.5">
      <c r="A45" s="9" t="s">
        <v>484</v>
      </c>
      <c r="B45" s="10" t="s">
        <v>485</v>
      </c>
      <c r="C45" s="10" t="s">
        <v>211</v>
      </c>
      <c r="D45" s="37">
        <v>0</v>
      </c>
      <c r="E45" s="37">
        <v>5652500</v>
      </c>
      <c r="F45" s="37">
        <v>116033</v>
      </c>
      <c r="G45" s="48" t="e">
        <f t="shared" si="2"/>
        <v>#DIV/0!</v>
      </c>
      <c r="H45" s="49">
        <f t="shared" si="3"/>
        <v>2.0527731092436974</v>
      </c>
      <c r="I45" s="19" t="s">
        <v>550</v>
      </c>
    </row>
    <row r="46" spans="1:9" ht="31.5">
      <c r="A46" s="7" t="s">
        <v>315</v>
      </c>
      <c r="B46" s="8" t="s">
        <v>316</v>
      </c>
      <c r="C46" s="8" t="s">
        <v>211</v>
      </c>
      <c r="D46" s="36">
        <f>D48</f>
        <v>4742000</v>
      </c>
      <c r="E46" s="36">
        <f t="shared" ref="E46:F46" si="20">E48</f>
        <v>4897903.55</v>
      </c>
      <c r="F46" s="36">
        <f t="shared" si="20"/>
        <v>4827535.2300000004</v>
      </c>
      <c r="G46" s="41">
        <f t="shared" si="2"/>
        <v>101.80377962884859</v>
      </c>
      <c r="H46" s="34">
        <f t="shared" si="3"/>
        <v>98.56329714781748</v>
      </c>
      <c r="I46" s="71"/>
    </row>
    <row r="47" spans="1:9">
      <c r="A47" s="9" t="s">
        <v>433</v>
      </c>
      <c r="B47" s="10" t="s">
        <v>434</v>
      </c>
      <c r="C47" s="10" t="s">
        <v>211</v>
      </c>
      <c r="D47" s="37">
        <f>D48</f>
        <v>4742000</v>
      </c>
      <c r="E47" s="37">
        <f t="shared" ref="E47:F47" si="21">E48</f>
        <v>4897903.55</v>
      </c>
      <c r="F47" s="37">
        <f t="shared" si="21"/>
        <v>4827535.2300000004</v>
      </c>
      <c r="G47" s="48">
        <f t="shared" si="2"/>
        <v>101.80377962884859</v>
      </c>
      <c r="H47" s="49">
        <f t="shared" si="3"/>
        <v>98.56329714781748</v>
      </c>
      <c r="I47" s="71"/>
    </row>
    <row r="48" spans="1:9" ht="47.25">
      <c r="A48" s="11" t="s">
        <v>435</v>
      </c>
      <c r="B48" s="10" t="s">
        <v>436</v>
      </c>
      <c r="C48" s="10" t="s">
        <v>211</v>
      </c>
      <c r="D48" s="37">
        <v>4742000</v>
      </c>
      <c r="E48" s="37">
        <v>4897903.55</v>
      </c>
      <c r="F48" s="37">
        <v>4827535.2300000004</v>
      </c>
      <c r="G48" s="48">
        <f t="shared" si="2"/>
        <v>101.80377962884859</v>
      </c>
      <c r="H48" s="49">
        <f t="shared" si="3"/>
        <v>98.56329714781748</v>
      </c>
      <c r="I48" s="19"/>
    </row>
    <row r="49" spans="1:9" ht="47.25">
      <c r="A49" s="7" t="s">
        <v>437</v>
      </c>
      <c r="B49" s="8" t="s">
        <v>77</v>
      </c>
      <c r="C49" s="8" t="s">
        <v>211</v>
      </c>
      <c r="D49" s="36">
        <f>D50+D53</f>
        <v>31711227</v>
      </c>
      <c r="E49" s="36">
        <f t="shared" ref="E49:F49" si="22">E50+E53</f>
        <v>32806702.59</v>
      </c>
      <c r="F49" s="36">
        <f t="shared" si="22"/>
        <v>31840982.379999999</v>
      </c>
      <c r="G49" s="41">
        <f t="shared" si="2"/>
        <v>100.40917804914959</v>
      </c>
      <c r="H49" s="34">
        <f t="shared" si="3"/>
        <v>97.056332597429744</v>
      </c>
      <c r="I49" s="71"/>
    </row>
    <row r="50" spans="1:9" ht="31.5">
      <c r="A50" s="9" t="s">
        <v>119</v>
      </c>
      <c r="B50" s="10" t="s">
        <v>187</v>
      </c>
      <c r="C50" s="10" t="s">
        <v>211</v>
      </c>
      <c r="D50" s="37">
        <f>D51</f>
        <v>25228000</v>
      </c>
      <c r="E50" s="37">
        <f t="shared" ref="E50:F51" si="23">E51</f>
        <v>27911693.449999999</v>
      </c>
      <c r="F50" s="37">
        <f t="shared" si="23"/>
        <v>27559969.039999999</v>
      </c>
      <c r="G50" s="48">
        <f t="shared" si="2"/>
        <v>109.24357475820517</v>
      </c>
      <c r="H50" s="49">
        <f t="shared" si="3"/>
        <v>98.739867179216247</v>
      </c>
      <c r="I50" s="71"/>
    </row>
    <row r="51" spans="1:9" ht="47.25">
      <c r="A51" s="11" t="s">
        <v>4</v>
      </c>
      <c r="B51" s="10" t="s">
        <v>120</v>
      </c>
      <c r="C51" s="10" t="s">
        <v>211</v>
      </c>
      <c r="D51" s="37">
        <f>D52</f>
        <v>25228000</v>
      </c>
      <c r="E51" s="37">
        <f t="shared" si="23"/>
        <v>27911693.449999999</v>
      </c>
      <c r="F51" s="37">
        <f t="shared" si="23"/>
        <v>27559969.039999999</v>
      </c>
      <c r="G51" s="48">
        <f t="shared" si="2"/>
        <v>109.24357475820517</v>
      </c>
      <c r="H51" s="49">
        <f t="shared" si="3"/>
        <v>98.739867179216247</v>
      </c>
      <c r="I51" s="71"/>
    </row>
    <row r="52" spans="1:9" ht="78.75">
      <c r="A52" s="11" t="s">
        <v>11</v>
      </c>
      <c r="B52" s="10" t="s">
        <v>121</v>
      </c>
      <c r="C52" s="10" t="s">
        <v>211</v>
      </c>
      <c r="D52" s="37">
        <v>25228000</v>
      </c>
      <c r="E52" s="37">
        <v>27911693.449999999</v>
      </c>
      <c r="F52" s="37">
        <v>27559969.039999999</v>
      </c>
      <c r="G52" s="48">
        <f t="shared" si="2"/>
        <v>109.24357475820517</v>
      </c>
      <c r="H52" s="49">
        <f t="shared" si="3"/>
        <v>98.739867179216247</v>
      </c>
      <c r="I52" s="71"/>
    </row>
    <row r="53" spans="1:9" ht="31.5">
      <c r="A53" s="9" t="s">
        <v>75</v>
      </c>
      <c r="B53" s="10" t="s">
        <v>202</v>
      </c>
      <c r="C53" s="10" t="s">
        <v>211</v>
      </c>
      <c r="D53" s="37">
        <f>D54</f>
        <v>6483227</v>
      </c>
      <c r="E53" s="37">
        <f t="shared" ref="E53:F53" si="24">E54</f>
        <v>4895009.1399999997</v>
      </c>
      <c r="F53" s="37">
        <f t="shared" si="24"/>
        <v>4281013.34</v>
      </c>
      <c r="G53" s="48">
        <f t="shared" si="2"/>
        <v>66.032137082351113</v>
      </c>
      <c r="H53" s="49">
        <f t="shared" si="3"/>
        <v>87.45669757830116</v>
      </c>
      <c r="I53" s="71" t="s">
        <v>545</v>
      </c>
    </row>
    <row r="54" spans="1:9" ht="79.5" customHeight="1">
      <c r="A54" s="11" t="s">
        <v>236</v>
      </c>
      <c r="B54" s="10" t="s">
        <v>76</v>
      </c>
      <c r="C54" s="10" t="s">
        <v>211</v>
      </c>
      <c r="D54" s="37">
        <v>6483227</v>
      </c>
      <c r="E54" s="37">
        <v>4895009.1399999997</v>
      </c>
      <c r="F54" s="37">
        <v>4281013.34</v>
      </c>
      <c r="G54" s="48">
        <f t="shared" si="2"/>
        <v>66.032137082351113</v>
      </c>
      <c r="H54" s="49">
        <f t="shared" si="3"/>
        <v>87.45669757830116</v>
      </c>
      <c r="I54" s="77" t="s">
        <v>517</v>
      </c>
    </row>
    <row r="55" spans="1:9" ht="47.25">
      <c r="A55" s="7" t="s">
        <v>438</v>
      </c>
      <c r="B55" s="8" t="s">
        <v>85</v>
      </c>
      <c r="C55" s="8" t="s">
        <v>211</v>
      </c>
      <c r="D55" s="36">
        <f>D56+D62+D74+D71</f>
        <v>74234980.200000003</v>
      </c>
      <c r="E55" s="36">
        <f t="shared" ref="E55:F55" si="25">E56+E62+E74+E71</f>
        <v>77934835.150000006</v>
      </c>
      <c r="F55" s="36">
        <f t="shared" si="25"/>
        <v>77610881.060000002</v>
      </c>
      <c r="G55" s="41">
        <f t="shared" si="2"/>
        <v>104.54758774220028</v>
      </c>
      <c r="H55" s="34">
        <f t="shared" si="3"/>
        <v>99.584326970889862</v>
      </c>
      <c r="I55" s="71"/>
    </row>
    <row r="56" spans="1:9" ht="63">
      <c r="A56" s="7" t="s">
        <v>439</v>
      </c>
      <c r="B56" s="8" t="s">
        <v>86</v>
      </c>
      <c r="C56" s="8" t="s">
        <v>211</v>
      </c>
      <c r="D56" s="36">
        <f>D57+D60</f>
        <v>14999720</v>
      </c>
      <c r="E56" s="36">
        <f t="shared" ref="E56:F56" si="26">E57+E60</f>
        <v>14545152.49</v>
      </c>
      <c r="F56" s="36">
        <f t="shared" si="26"/>
        <v>14545152.49</v>
      </c>
      <c r="G56" s="41">
        <f t="shared" si="2"/>
        <v>96.969493363876126</v>
      </c>
      <c r="H56" s="34">
        <f t="shared" si="3"/>
        <v>100</v>
      </c>
      <c r="I56" s="71"/>
    </row>
    <row r="57" spans="1:9" ht="47.25">
      <c r="A57" s="9" t="s">
        <v>186</v>
      </c>
      <c r="B57" s="10" t="s">
        <v>87</v>
      </c>
      <c r="C57" s="10" t="s">
        <v>211</v>
      </c>
      <c r="D57" s="37">
        <f>D58</f>
        <v>14846720</v>
      </c>
      <c r="E57" s="37">
        <f t="shared" ref="E57:F58" si="27">E58</f>
        <v>14471720</v>
      </c>
      <c r="F57" s="37">
        <f t="shared" si="27"/>
        <v>14471720</v>
      </c>
      <c r="G57" s="48">
        <f t="shared" si="2"/>
        <v>97.474189585309077</v>
      </c>
      <c r="H57" s="49">
        <f t="shared" si="3"/>
        <v>100</v>
      </c>
      <c r="I57" s="71"/>
    </row>
    <row r="58" spans="1:9" ht="47.25">
      <c r="A58" s="11" t="s">
        <v>4</v>
      </c>
      <c r="B58" s="10" t="s">
        <v>88</v>
      </c>
      <c r="C58" s="10" t="s">
        <v>211</v>
      </c>
      <c r="D58" s="37">
        <f>D59</f>
        <v>14846720</v>
      </c>
      <c r="E58" s="37">
        <f t="shared" si="27"/>
        <v>14471720</v>
      </c>
      <c r="F58" s="37">
        <f t="shared" si="27"/>
        <v>14471720</v>
      </c>
      <c r="G58" s="48">
        <f t="shared" si="2"/>
        <v>97.474189585309077</v>
      </c>
      <c r="H58" s="49">
        <f t="shared" si="3"/>
        <v>100</v>
      </c>
      <c r="I58" s="71"/>
    </row>
    <row r="59" spans="1:9">
      <c r="A59" s="11" t="s">
        <v>12</v>
      </c>
      <c r="B59" s="10" t="s">
        <v>89</v>
      </c>
      <c r="C59" s="10" t="s">
        <v>211</v>
      </c>
      <c r="D59" s="37">
        <v>14846720</v>
      </c>
      <c r="E59" s="37">
        <v>14471720</v>
      </c>
      <c r="F59" s="37">
        <v>14471720</v>
      </c>
      <c r="G59" s="48">
        <f t="shared" si="2"/>
        <v>97.474189585309077</v>
      </c>
      <c r="H59" s="49">
        <f t="shared" si="3"/>
        <v>100</v>
      </c>
      <c r="I59" s="71"/>
    </row>
    <row r="60" spans="1:9">
      <c r="A60" s="7" t="s">
        <v>433</v>
      </c>
      <c r="B60" s="8" t="s">
        <v>440</v>
      </c>
      <c r="C60" s="8" t="s">
        <v>211</v>
      </c>
      <c r="D60" s="36">
        <f>D61</f>
        <v>153000</v>
      </c>
      <c r="E60" s="36">
        <f t="shared" ref="E60:F60" si="28">E61</f>
        <v>73432.490000000005</v>
      </c>
      <c r="F60" s="36">
        <f t="shared" si="28"/>
        <v>73432.490000000005</v>
      </c>
      <c r="G60" s="41">
        <f t="shared" si="2"/>
        <v>47.995091503267979</v>
      </c>
      <c r="H60" s="34">
        <f t="shared" si="3"/>
        <v>100</v>
      </c>
      <c r="I60" s="71"/>
    </row>
    <row r="61" spans="1:9" ht="48.75" customHeight="1">
      <c r="A61" s="11" t="s">
        <v>435</v>
      </c>
      <c r="B61" s="10" t="s">
        <v>441</v>
      </c>
      <c r="C61" s="10" t="s">
        <v>211</v>
      </c>
      <c r="D61" s="37">
        <v>153000</v>
      </c>
      <c r="E61" s="37">
        <v>73432.490000000005</v>
      </c>
      <c r="F61" s="37">
        <v>73432.490000000005</v>
      </c>
      <c r="G61" s="48">
        <f t="shared" si="2"/>
        <v>47.995091503267979</v>
      </c>
      <c r="H61" s="49">
        <f t="shared" si="3"/>
        <v>100</v>
      </c>
      <c r="I61" s="71"/>
    </row>
    <row r="62" spans="1:9" ht="31.5">
      <c r="A62" s="7" t="s">
        <v>14</v>
      </c>
      <c r="B62" s="8" t="s">
        <v>132</v>
      </c>
      <c r="C62" s="8" t="s">
        <v>211</v>
      </c>
      <c r="D62" s="36">
        <f>D63+D68</f>
        <v>31418140</v>
      </c>
      <c r="E62" s="36">
        <f t="shared" ref="E62:F62" si="29">E63+E68</f>
        <v>31542662.460000001</v>
      </c>
      <c r="F62" s="36">
        <f t="shared" si="29"/>
        <v>31367123.189999998</v>
      </c>
      <c r="G62" s="41">
        <f t="shared" si="2"/>
        <v>99.837619890929247</v>
      </c>
      <c r="H62" s="34">
        <f t="shared" si="3"/>
        <v>99.443486198342939</v>
      </c>
      <c r="I62" s="71"/>
    </row>
    <row r="63" spans="1:9" ht="31.5">
      <c r="A63" s="9" t="s">
        <v>131</v>
      </c>
      <c r="B63" s="10" t="s">
        <v>201</v>
      </c>
      <c r="C63" s="10" t="s">
        <v>211</v>
      </c>
      <c r="D63" s="37">
        <f>D64</f>
        <v>31418140</v>
      </c>
      <c r="E63" s="37">
        <f t="shared" ref="E63:F63" si="30">E64</f>
        <v>31236350.640000001</v>
      </c>
      <c r="F63" s="37">
        <f t="shared" si="30"/>
        <v>31060811.369999997</v>
      </c>
      <c r="G63" s="48">
        <f t="shared" si="2"/>
        <v>98.862667777277707</v>
      </c>
      <c r="H63" s="49">
        <f t="shared" si="3"/>
        <v>99.438028878523298</v>
      </c>
      <c r="I63" s="71"/>
    </row>
    <row r="64" spans="1:9" ht="47.25">
      <c r="A64" s="11" t="s">
        <v>4</v>
      </c>
      <c r="B64" s="10" t="s">
        <v>133</v>
      </c>
      <c r="C64" s="10" t="s">
        <v>211</v>
      </c>
      <c r="D64" s="37">
        <f>D65+D66+D67</f>
        <v>31418140</v>
      </c>
      <c r="E64" s="37">
        <f t="shared" ref="E64:F64" si="31">E65+E66+E67</f>
        <v>31236350.640000001</v>
      </c>
      <c r="F64" s="37">
        <f t="shared" si="31"/>
        <v>31060811.369999997</v>
      </c>
      <c r="G64" s="48">
        <f t="shared" si="2"/>
        <v>98.862667777277707</v>
      </c>
      <c r="H64" s="49">
        <f t="shared" si="3"/>
        <v>99.438028878523298</v>
      </c>
      <c r="I64" s="71"/>
    </row>
    <row r="65" spans="1:9" ht="31.5">
      <c r="A65" s="11" t="s">
        <v>15</v>
      </c>
      <c r="B65" s="10" t="s">
        <v>134</v>
      </c>
      <c r="C65" s="10" t="s">
        <v>211</v>
      </c>
      <c r="D65" s="37">
        <v>15415920</v>
      </c>
      <c r="E65" s="37">
        <v>15013861.880000001</v>
      </c>
      <c r="F65" s="37">
        <v>14957506.710000001</v>
      </c>
      <c r="G65" s="48">
        <f t="shared" si="2"/>
        <v>97.026364368782396</v>
      </c>
      <c r="H65" s="49">
        <f t="shared" si="3"/>
        <v>99.624645741046336</v>
      </c>
      <c r="I65" s="71"/>
    </row>
    <row r="66" spans="1:9">
      <c r="A66" s="11" t="s">
        <v>16</v>
      </c>
      <c r="B66" s="10" t="s">
        <v>135</v>
      </c>
      <c r="C66" s="10" t="s">
        <v>211</v>
      </c>
      <c r="D66" s="37">
        <v>2286100</v>
      </c>
      <c r="E66" s="37">
        <v>1905063.44</v>
      </c>
      <c r="F66" s="37">
        <v>1841743.31</v>
      </c>
      <c r="G66" s="48">
        <f t="shared" si="2"/>
        <v>80.562674861117188</v>
      </c>
      <c r="H66" s="49">
        <f t="shared" si="3"/>
        <v>96.676219349419682</v>
      </c>
      <c r="I66" s="71"/>
    </row>
    <row r="67" spans="1:9">
      <c r="A67" s="11" t="s">
        <v>17</v>
      </c>
      <c r="B67" s="10" t="s">
        <v>136</v>
      </c>
      <c r="C67" s="10" t="s">
        <v>211</v>
      </c>
      <c r="D67" s="37">
        <v>13716120</v>
      </c>
      <c r="E67" s="37">
        <v>14317425.32</v>
      </c>
      <c r="F67" s="37">
        <v>14261561.35</v>
      </c>
      <c r="G67" s="48">
        <f t="shared" si="2"/>
        <v>103.97664463419684</v>
      </c>
      <c r="H67" s="49">
        <f t="shared" si="3"/>
        <v>99.609818324514222</v>
      </c>
      <c r="I67" s="71"/>
    </row>
    <row r="68" spans="1:9">
      <c r="A68" s="53" t="s">
        <v>486</v>
      </c>
      <c r="B68" s="56" t="s">
        <v>487</v>
      </c>
      <c r="C68" s="56" t="s">
        <v>211</v>
      </c>
      <c r="D68" s="37">
        <f>D69+D70</f>
        <v>0</v>
      </c>
      <c r="E68" s="37">
        <f t="shared" ref="E68:F68" si="32">E69+E70</f>
        <v>306311.82</v>
      </c>
      <c r="F68" s="37">
        <f t="shared" si="32"/>
        <v>306311.82</v>
      </c>
      <c r="G68" s="48" t="e">
        <f t="shared" si="2"/>
        <v>#DIV/0!</v>
      </c>
      <c r="H68" s="49">
        <f t="shared" si="3"/>
        <v>100</v>
      </c>
      <c r="I68" s="71"/>
    </row>
    <row r="69" spans="1:9" ht="47.25">
      <c r="A69" s="55" t="s">
        <v>488</v>
      </c>
      <c r="B69" s="56" t="s">
        <v>489</v>
      </c>
      <c r="C69" s="56" t="s">
        <v>211</v>
      </c>
      <c r="D69" s="37">
        <v>0</v>
      </c>
      <c r="E69" s="37">
        <v>102103.94</v>
      </c>
      <c r="F69" s="37">
        <v>102103.94</v>
      </c>
      <c r="G69" s="48" t="e">
        <f t="shared" si="2"/>
        <v>#DIV/0!</v>
      </c>
      <c r="H69" s="49">
        <f t="shared" si="3"/>
        <v>100</v>
      </c>
      <c r="I69" s="71"/>
    </row>
    <row r="70" spans="1:9" ht="31.5">
      <c r="A70" s="55" t="s">
        <v>490</v>
      </c>
      <c r="B70" s="56" t="s">
        <v>491</v>
      </c>
      <c r="C70" s="54" t="s">
        <v>211</v>
      </c>
      <c r="D70" s="37">
        <v>0</v>
      </c>
      <c r="E70" s="37">
        <v>204207.88</v>
      </c>
      <c r="F70" s="37">
        <v>204207.88</v>
      </c>
      <c r="G70" s="48" t="e">
        <f t="shared" ref="G70:G133" si="33">F70/D70*100</f>
        <v>#DIV/0!</v>
      </c>
      <c r="H70" s="49">
        <f t="shared" ref="H70:H133" si="34">F70/E70*100</f>
        <v>100</v>
      </c>
      <c r="I70" s="71"/>
    </row>
    <row r="71" spans="1:9" ht="47.25">
      <c r="A71" s="58" t="s">
        <v>492</v>
      </c>
      <c r="B71" s="57" t="s">
        <v>493</v>
      </c>
      <c r="C71" s="57" t="s">
        <v>211</v>
      </c>
      <c r="D71" s="36">
        <f>D72</f>
        <v>0</v>
      </c>
      <c r="E71" s="36">
        <f t="shared" ref="E71:F72" si="35">E72</f>
        <v>74600</v>
      </c>
      <c r="F71" s="36">
        <f t="shared" si="35"/>
        <v>74600</v>
      </c>
      <c r="G71" s="41" t="e">
        <f t="shared" si="33"/>
        <v>#DIV/0!</v>
      </c>
      <c r="H71" s="34">
        <f t="shared" si="34"/>
        <v>100</v>
      </c>
      <c r="I71" s="71"/>
    </row>
    <row r="72" spans="1:9" ht="31.5">
      <c r="A72" s="53" t="s">
        <v>494</v>
      </c>
      <c r="B72" s="54" t="s">
        <v>495</v>
      </c>
      <c r="C72" s="54" t="s">
        <v>211</v>
      </c>
      <c r="D72" s="37">
        <f>D73</f>
        <v>0</v>
      </c>
      <c r="E72" s="37">
        <f t="shared" si="35"/>
        <v>74600</v>
      </c>
      <c r="F72" s="37">
        <f t="shared" si="35"/>
        <v>74600</v>
      </c>
      <c r="G72" s="48" t="e">
        <f t="shared" si="33"/>
        <v>#DIV/0!</v>
      </c>
      <c r="H72" s="49">
        <f t="shared" si="34"/>
        <v>100</v>
      </c>
      <c r="I72" s="71"/>
    </row>
    <row r="73" spans="1:9" ht="63">
      <c r="A73" s="53" t="s">
        <v>10</v>
      </c>
      <c r="B73" s="54" t="s">
        <v>496</v>
      </c>
      <c r="C73" s="54" t="s">
        <v>211</v>
      </c>
      <c r="D73" s="37">
        <v>0</v>
      </c>
      <c r="E73" s="37">
        <v>74600</v>
      </c>
      <c r="F73" s="37">
        <v>74600</v>
      </c>
      <c r="G73" s="48" t="e">
        <f t="shared" si="33"/>
        <v>#DIV/0!</v>
      </c>
      <c r="H73" s="49">
        <f t="shared" si="34"/>
        <v>100</v>
      </c>
      <c r="I73" s="71"/>
    </row>
    <row r="74" spans="1:9" ht="47.25">
      <c r="A74" s="7" t="s">
        <v>364</v>
      </c>
      <c r="B74" s="8" t="s">
        <v>128</v>
      </c>
      <c r="C74" s="8" t="s">
        <v>211</v>
      </c>
      <c r="D74" s="36">
        <f>D75+D81</f>
        <v>27817120.199999999</v>
      </c>
      <c r="E74" s="36">
        <f t="shared" ref="E74:F74" si="36">E75+E81</f>
        <v>31772420.199999999</v>
      </c>
      <c r="F74" s="36">
        <f t="shared" si="36"/>
        <v>31624005.379999999</v>
      </c>
      <c r="G74" s="41">
        <f t="shared" si="33"/>
        <v>113.68540363858371</v>
      </c>
      <c r="H74" s="34">
        <f t="shared" si="34"/>
        <v>99.532881602768171</v>
      </c>
      <c r="I74" s="71"/>
    </row>
    <row r="75" spans="1:9" ht="46.5" customHeight="1">
      <c r="A75" s="9" t="s">
        <v>127</v>
      </c>
      <c r="B75" s="10" t="s">
        <v>200</v>
      </c>
      <c r="C75" s="10" t="s">
        <v>211</v>
      </c>
      <c r="D75" s="37">
        <f>D76+D78+D79+D80</f>
        <v>27567120.199999999</v>
      </c>
      <c r="E75" s="37">
        <f t="shared" ref="E75:F75" si="37">E76+E78+E79+E80</f>
        <v>31522420.199999999</v>
      </c>
      <c r="F75" s="37">
        <f t="shared" si="37"/>
        <v>31374005.379999999</v>
      </c>
      <c r="G75" s="48">
        <f t="shared" si="33"/>
        <v>113.80951347975767</v>
      </c>
      <c r="H75" s="49">
        <f t="shared" si="34"/>
        <v>99.529176950696183</v>
      </c>
      <c r="I75" s="71"/>
    </row>
    <row r="76" spans="1:9" ht="47.25">
      <c r="A76" s="11" t="s">
        <v>4</v>
      </c>
      <c r="B76" s="10" t="s">
        <v>129</v>
      </c>
      <c r="C76" s="10" t="s">
        <v>211</v>
      </c>
      <c r="D76" s="37">
        <f>D77</f>
        <v>26022120.199999999</v>
      </c>
      <c r="E76" s="37">
        <f t="shared" ref="E76:F76" si="38">E77</f>
        <v>26927420.199999999</v>
      </c>
      <c r="F76" s="37">
        <f t="shared" si="38"/>
        <v>26779005.379999999</v>
      </c>
      <c r="G76" s="48">
        <f t="shared" si="33"/>
        <v>102.90862225745924</v>
      </c>
      <c r="H76" s="49">
        <f t="shared" si="34"/>
        <v>99.448833869350764</v>
      </c>
      <c r="I76" s="71"/>
    </row>
    <row r="77" spans="1:9" ht="78.75">
      <c r="A77" s="11" t="s">
        <v>11</v>
      </c>
      <c r="B77" s="10" t="s">
        <v>130</v>
      </c>
      <c r="C77" s="10" t="s">
        <v>211</v>
      </c>
      <c r="D77" s="37">
        <v>26022120.199999999</v>
      </c>
      <c r="E77" s="37">
        <v>26927420.199999999</v>
      </c>
      <c r="F77" s="37">
        <v>26779005.379999999</v>
      </c>
      <c r="G77" s="48">
        <f t="shared" si="33"/>
        <v>102.90862225745924</v>
      </c>
      <c r="H77" s="49">
        <f t="shared" si="34"/>
        <v>99.448833869350764</v>
      </c>
      <c r="I77" s="71"/>
    </row>
    <row r="78" spans="1:9" ht="15" customHeight="1">
      <c r="A78" s="11" t="s">
        <v>306</v>
      </c>
      <c r="B78" s="10" t="s">
        <v>340</v>
      </c>
      <c r="C78" s="10" t="s">
        <v>211</v>
      </c>
      <c r="D78" s="37">
        <v>0</v>
      </c>
      <c r="E78" s="37">
        <v>3050000</v>
      </c>
      <c r="F78" s="37">
        <v>3050000</v>
      </c>
      <c r="G78" s="48" t="e">
        <f t="shared" si="33"/>
        <v>#DIV/0!</v>
      </c>
      <c r="H78" s="49">
        <f t="shared" si="34"/>
        <v>100</v>
      </c>
      <c r="I78" s="71"/>
    </row>
    <row r="79" spans="1:9" ht="36.75" customHeight="1">
      <c r="A79" s="15" t="s">
        <v>442</v>
      </c>
      <c r="B79" s="10" t="s">
        <v>317</v>
      </c>
      <c r="C79" s="10" t="s">
        <v>211</v>
      </c>
      <c r="D79" s="37">
        <v>1498650</v>
      </c>
      <c r="E79" s="37">
        <v>1498650</v>
      </c>
      <c r="F79" s="37">
        <v>1498650</v>
      </c>
      <c r="G79" s="48">
        <f t="shared" si="33"/>
        <v>100</v>
      </c>
      <c r="H79" s="49">
        <f t="shared" si="34"/>
        <v>100</v>
      </c>
      <c r="I79" s="71"/>
    </row>
    <row r="80" spans="1:9" ht="36.75" customHeight="1">
      <c r="A80" s="15" t="s">
        <v>443</v>
      </c>
      <c r="B80" s="10" t="s">
        <v>318</v>
      </c>
      <c r="C80" s="10" t="s">
        <v>211</v>
      </c>
      <c r="D80" s="37">
        <v>46350</v>
      </c>
      <c r="E80" s="37">
        <v>46350</v>
      </c>
      <c r="F80" s="37">
        <v>46350</v>
      </c>
      <c r="G80" s="48">
        <f t="shared" si="33"/>
        <v>100</v>
      </c>
      <c r="H80" s="49">
        <f t="shared" si="34"/>
        <v>100</v>
      </c>
      <c r="I80" s="71"/>
    </row>
    <row r="81" spans="1:9" ht="31.5">
      <c r="A81" s="11" t="s">
        <v>190</v>
      </c>
      <c r="B81" s="10" t="s">
        <v>192</v>
      </c>
      <c r="C81" s="10" t="s">
        <v>211</v>
      </c>
      <c r="D81" s="37">
        <f>D82</f>
        <v>250000</v>
      </c>
      <c r="E81" s="37">
        <f t="shared" ref="E81:F81" si="39">E82</f>
        <v>250000</v>
      </c>
      <c r="F81" s="37">
        <f t="shared" si="39"/>
        <v>250000</v>
      </c>
      <c r="G81" s="48">
        <f t="shared" si="33"/>
        <v>100</v>
      </c>
      <c r="H81" s="49">
        <f t="shared" si="34"/>
        <v>100</v>
      </c>
      <c r="I81" s="71"/>
    </row>
    <row r="82" spans="1:9" ht="46.5" customHeight="1">
      <c r="A82" s="20" t="s">
        <v>191</v>
      </c>
      <c r="B82" s="10" t="s">
        <v>193</v>
      </c>
      <c r="C82" s="10" t="s">
        <v>211</v>
      </c>
      <c r="D82" s="37">
        <v>250000</v>
      </c>
      <c r="E82" s="37">
        <v>250000</v>
      </c>
      <c r="F82" s="37">
        <v>250000</v>
      </c>
      <c r="G82" s="48">
        <f t="shared" si="33"/>
        <v>100</v>
      </c>
      <c r="H82" s="49">
        <f t="shared" si="34"/>
        <v>100</v>
      </c>
      <c r="I82" s="71"/>
    </row>
    <row r="83" spans="1:9" ht="47.25">
      <c r="A83" s="7" t="s">
        <v>366</v>
      </c>
      <c r="B83" s="8" t="s">
        <v>95</v>
      </c>
      <c r="C83" s="8" t="s">
        <v>211</v>
      </c>
      <c r="D83" s="36">
        <f>D84</f>
        <v>4642413</v>
      </c>
      <c r="E83" s="36">
        <f t="shared" ref="E83:F83" si="40">E84</f>
        <v>4992413</v>
      </c>
      <c r="F83" s="36">
        <f t="shared" si="40"/>
        <v>4940741.8600000003</v>
      </c>
      <c r="G83" s="41">
        <f t="shared" si="33"/>
        <v>106.42615941321895</v>
      </c>
      <c r="H83" s="34">
        <f t="shared" si="34"/>
        <v>98.965006701168363</v>
      </c>
      <c r="I83" s="71"/>
    </row>
    <row r="84" spans="1:9" ht="51" customHeight="1">
      <c r="A84" s="7" t="s">
        <v>365</v>
      </c>
      <c r="B84" s="8" t="s">
        <v>96</v>
      </c>
      <c r="C84" s="8" t="s">
        <v>211</v>
      </c>
      <c r="D84" s="36">
        <f>D85+D87+D89</f>
        <v>4642413</v>
      </c>
      <c r="E84" s="36">
        <f t="shared" ref="E84:F84" si="41">E85+E87+E89</f>
        <v>4992413</v>
      </c>
      <c r="F84" s="36">
        <f t="shared" si="41"/>
        <v>4940741.8600000003</v>
      </c>
      <c r="G84" s="41">
        <f t="shared" si="33"/>
        <v>106.42615941321895</v>
      </c>
      <c r="H84" s="34">
        <f t="shared" si="34"/>
        <v>98.965006701168363</v>
      </c>
      <c r="I84" s="71"/>
    </row>
    <row r="85" spans="1:9" ht="47.25">
      <c r="A85" s="9" t="s">
        <v>172</v>
      </c>
      <c r="B85" s="10" t="s">
        <v>97</v>
      </c>
      <c r="C85" s="10" t="s">
        <v>211</v>
      </c>
      <c r="D85" s="37">
        <f>D86</f>
        <v>250000</v>
      </c>
      <c r="E85" s="37">
        <f t="shared" ref="E85:F85" si="42">E86</f>
        <v>250000</v>
      </c>
      <c r="F85" s="37">
        <f t="shared" si="42"/>
        <v>250000</v>
      </c>
      <c r="G85" s="48">
        <f t="shared" si="33"/>
        <v>100</v>
      </c>
      <c r="H85" s="49">
        <f t="shared" si="34"/>
        <v>100</v>
      </c>
      <c r="I85" s="71"/>
    </row>
    <row r="86" spans="1:9" ht="47.25">
      <c r="A86" s="11" t="s">
        <v>19</v>
      </c>
      <c r="B86" s="10" t="s">
        <v>98</v>
      </c>
      <c r="C86" s="10" t="s">
        <v>211</v>
      </c>
      <c r="D86" s="37">
        <v>250000</v>
      </c>
      <c r="E86" s="37">
        <v>250000</v>
      </c>
      <c r="F86" s="37">
        <v>250000</v>
      </c>
      <c r="G86" s="48">
        <f t="shared" si="33"/>
        <v>100</v>
      </c>
      <c r="H86" s="49">
        <f t="shared" si="34"/>
        <v>100</v>
      </c>
      <c r="I86" s="71"/>
    </row>
    <row r="87" spans="1:9">
      <c r="A87" s="9" t="s">
        <v>99</v>
      </c>
      <c r="B87" s="10" t="s">
        <v>100</v>
      </c>
      <c r="C87" s="10" t="s">
        <v>211</v>
      </c>
      <c r="D87" s="37">
        <f>D88</f>
        <v>4312413</v>
      </c>
      <c r="E87" s="37">
        <f t="shared" ref="E87:F87" si="43">E88</f>
        <v>4462413</v>
      </c>
      <c r="F87" s="37">
        <f t="shared" si="43"/>
        <v>4418461.8600000003</v>
      </c>
      <c r="G87" s="48">
        <f t="shared" si="33"/>
        <v>102.4591536107511</v>
      </c>
      <c r="H87" s="49">
        <f t="shared" si="34"/>
        <v>99.015081302425401</v>
      </c>
      <c r="I87" s="71"/>
    </row>
    <row r="88" spans="1:9">
      <c r="A88" s="11" t="s">
        <v>20</v>
      </c>
      <c r="B88" s="10" t="s">
        <v>101</v>
      </c>
      <c r="C88" s="10" t="s">
        <v>211</v>
      </c>
      <c r="D88" s="37">
        <v>4312413</v>
      </c>
      <c r="E88" s="37">
        <v>4462413</v>
      </c>
      <c r="F88" s="37">
        <v>4418461.8600000003</v>
      </c>
      <c r="G88" s="48">
        <f t="shared" si="33"/>
        <v>102.4591536107511</v>
      </c>
      <c r="H88" s="49">
        <f t="shared" si="34"/>
        <v>99.015081302425401</v>
      </c>
      <c r="I88" s="71"/>
    </row>
    <row r="89" spans="1:9" ht="31.5">
      <c r="A89" s="9" t="s">
        <v>277</v>
      </c>
      <c r="B89" s="10" t="s">
        <v>278</v>
      </c>
      <c r="C89" s="10" t="s">
        <v>211</v>
      </c>
      <c r="D89" s="37">
        <f>D90</f>
        <v>80000</v>
      </c>
      <c r="E89" s="37">
        <f t="shared" ref="E89:F89" si="44">E90</f>
        <v>280000</v>
      </c>
      <c r="F89" s="37">
        <f t="shared" si="44"/>
        <v>272280</v>
      </c>
      <c r="G89" s="48">
        <f t="shared" si="33"/>
        <v>340.35</v>
      </c>
      <c r="H89" s="49">
        <f t="shared" si="34"/>
        <v>97.242857142857147</v>
      </c>
      <c r="I89" s="71"/>
    </row>
    <row r="90" spans="1:9">
      <c r="A90" s="11" t="s">
        <v>279</v>
      </c>
      <c r="B90" s="10" t="s">
        <v>280</v>
      </c>
      <c r="C90" s="10" t="s">
        <v>211</v>
      </c>
      <c r="D90" s="37">
        <v>80000</v>
      </c>
      <c r="E90" s="37">
        <v>280000</v>
      </c>
      <c r="F90" s="37">
        <v>272280</v>
      </c>
      <c r="G90" s="48">
        <f t="shared" si="33"/>
        <v>340.35</v>
      </c>
      <c r="H90" s="49">
        <f t="shared" si="34"/>
        <v>97.242857142857147</v>
      </c>
      <c r="I90" s="71"/>
    </row>
    <row r="91" spans="1:9" ht="81" customHeight="1">
      <c r="A91" s="21" t="s">
        <v>367</v>
      </c>
      <c r="B91" s="8" t="s">
        <v>147</v>
      </c>
      <c r="C91" s="8" t="s">
        <v>211</v>
      </c>
      <c r="D91" s="36">
        <f t="shared" ref="D91:F92" si="45">D92</f>
        <v>1000000</v>
      </c>
      <c r="E91" s="36">
        <f t="shared" si="45"/>
        <v>54951028.57</v>
      </c>
      <c r="F91" s="36">
        <f t="shared" si="45"/>
        <v>51197974.420000002</v>
      </c>
      <c r="G91" s="41">
        <f t="shared" si="33"/>
        <v>5119.797442</v>
      </c>
      <c r="H91" s="34">
        <f t="shared" si="34"/>
        <v>93.170183984419637</v>
      </c>
      <c r="I91" s="82" t="s">
        <v>544</v>
      </c>
    </row>
    <row r="92" spans="1:9" ht="81" customHeight="1">
      <c r="A92" s="21" t="s">
        <v>368</v>
      </c>
      <c r="B92" s="8" t="s">
        <v>148</v>
      </c>
      <c r="C92" s="8" t="s">
        <v>211</v>
      </c>
      <c r="D92" s="36">
        <f t="shared" si="45"/>
        <v>1000000</v>
      </c>
      <c r="E92" s="36">
        <f>E93+E96</f>
        <v>54951028.57</v>
      </c>
      <c r="F92" s="36">
        <f t="shared" si="45"/>
        <v>51197974.420000002</v>
      </c>
      <c r="G92" s="41">
        <f t="shared" si="33"/>
        <v>5119.797442</v>
      </c>
      <c r="H92" s="34">
        <f t="shared" si="34"/>
        <v>93.170183984419637</v>
      </c>
      <c r="I92" s="82" t="s">
        <v>544</v>
      </c>
    </row>
    <row r="93" spans="1:9" ht="47.25">
      <c r="A93" s="9" t="s">
        <v>146</v>
      </c>
      <c r="B93" s="10" t="s">
        <v>149</v>
      </c>
      <c r="C93" s="10" t="s">
        <v>211</v>
      </c>
      <c r="D93" s="37">
        <f>D94</f>
        <v>1000000</v>
      </c>
      <c r="E93" s="37">
        <f>E94+E95</f>
        <v>52246028.57</v>
      </c>
      <c r="F93" s="37">
        <f>F94+F95</f>
        <v>51197974.420000002</v>
      </c>
      <c r="G93" s="48">
        <f t="shared" si="33"/>
        <v>5119.797442</v>
      </c>
      <c r="H93" s="49">
        <f t="shared" si="34"/>
        <v>97.994002264505525</v>
      </c>
      <c r="I93" s="71"/>
    </row>
    <row r="94" spans="1:9" ht="76.5" customHeight="1">
      <c r="A94" s="11" t="s">
        <v>21</v>
      </c>
      <c r="B94" s="10" t="s">
        <v>150</v>
      </c>
      <c r="C94" s="10" t="s">
        <v>211</v>
      </c>
      <c r="D94" s="37">
        <v>1000000</v>
      </c>
      <c r="E94" s="37">
        <v>4500000</v>
      </c>
      <c r="F94" s="37">
        <v>3451945.85</v>
      </c>
      <c r="G94" s="48">
        <f t="shared" si="33"/>
        <v>345.19458500000002</v>
      </c>
      <c r="H94" s="49">
        <f t="shared" si="34"/>
        <v>76.709907777777772</v>
      </c>
      <c r="I94" s="19" t="s">
        <v>414</v>
      </c>
    </row>
    <row r="95" spans="1:9" ht="78.75">
      <c r="A95" s="53" t="s">
        <v>338</v>
      </c>
      <c r="B95" s="54" t="s">
        <v>497</v>
      </c>
      <c r="C95" s="54" t="s">
        <v>211</v>
      </c>
      <c r="D95" s="37">
        <v>0</v>
      </c>
      <c r="E95" s="37">
        <v>47746028.57</v>
      </c>
      <c r="F95" s="37">
        <v>47746028.57</v>
      </c>
      <c r="G95" s="48" t="e">
        <f t="shared" si="33"/>
        <v>#DIV/0!</v>
      </c>
      <c r="H95" s="49">
        <f t="shared" si="34"/>
        <v>100</v>
      </c>
      <c r="I95" s="19"/>
    </row>
    <row r="96" spans="1:9" ht="49.5">
      <c r="A96" s="59" t="s">
        <v>498</v>
      </c>
      <c r="B96" s="54" t="s">
        <v>499</v>
      </c>
      <c r="C96" s="54" t="s">
        <v>211</v>
      </c>
      <c r="D96" s="37">
        <f>D97</f>
        <v>0</v>
      </c>
      <c r="E96" s="37">
        <f t="shared" ref="E96:F96" si="46">E97</f>
        <v>2705000</v>
      </c>
      <c r="F96" s="37">
        <f t="shared" si="46"/>
        <v>2705000</v>
      </c>
      <c r="G96" s="48" t="e">
        <f t="shared" si="33"/>
        <v>#DIV/0!</v>
      </c>
      <c r="H96" s="49">
        <f t="shared" si="34"/>
        <v>100</v>
      </c>
      <c r="I96" s="19"/>
    </row>
    <row r="97" spans="1:9" ht="49.5">
      <c r="A97" s="59" t="s">
        <v>500</v>
      </c>
      <c r="B97" s="54" t="s">
        <v>501</v>
      </c>
      <c r="C97" s="54" t="s">
        <v>211</v>
      </c>
      <c r="D97" s="37">
        <v>0</v>
      </c>
      <c r="E97" s="37">
        <v>2705000</v>
      </c>
      <c r="F97" s="37">
        <v>2705000</v>
      </c>
      <c r="G97" s="48" t="e">
        <f t="shared" si="33"/>
        <v>#DIV/0!</v>
      </c>
      <c r="H97" s="49">
        <f t="shared" si="34"/>
        <v>100</v>
      </c>
      <c r="I97" s="19"/>
    </row>
    <row r="98" spans="1:9" ht="47.25">
      <c r="A98" s="21" t="s">
        <v>369</v>
      </c>
      <c r="B98" s="8" t="s">
        <v>103</v>
      </c>
      <c r="C98" s="8" t="s">
        <v>211</v>
      </c>
      <c r="D98" s="36">
        <f>D99</f>
        <v>2330300</v>
      </c>
      <c r="E98" s="36">
        <f>E99</f>
        <v>3957890</v>
      </c>
      <c r="F98" s="36">
        <f>F99</f>
        <v>3957890</v>
      </c>
      <c r="G98" s="41">
        <f t="shared" si="33"/>
        <v>169.84465519461014</v>
      </c>
      <c r="H98" s="34">
        <f t="shared" si="34"/>
        <v>100</v>
      </c>
      <c r="I98" s="71"/>
    </row>
    <row r="99" spans="1:9" ht="47.25">
      <c r="A99" s="7" t="s">
        <v>370</v>
      </c>
      <c r="B99" s="8" t="s">
        <v>104</v>
      </c>
      <c r="C99" s="8" t="s">
        <v>211</v>
      </c>
      <c r="D99" s="36">
        <f>D100</f>
        <v>2330300</v>
      </c>
      <c r="E99" s="36">
        <f t="shared" ref="E99:F99" si="47">E100</f>
        <v>3957890</v>
      </c>
      <c r="F99" s="36">
        <f t="shared" si="47"/>
        <v>3957890</v>
      </c>
      <c r="G99" s="41">
        <f t="shared" si="33"/>
        <v>169.84465519461014</v>
      </c>
      <c r="H99" s="34">
        <f t="shared" si="34"/>
        <v>100</v>
      </c>
      <c r="I99" s="71"/>
    </row>
    <row r="100" spans="1:9" ht="31.5">
      <c r="A100" s="9" t="s">
        <v>111</v>
      </c>
      <c r="B100" s="10" t="s">
        <v>105</v>
      </c>
      <c r="C100" s="10" t="s">
        <v>211</v>
      </c>
      <c r="D100" s="37">
        <f>D101+D102</f>
        <v>2330300</v>
      </c>
      <c r="E100" s="37">
        <f>E101+E102</f>
        <v>3957890</v>
      </c>
      <c r="F100" s="37">
        <f>F101+F102</f>
        <v>3957890</v>
      </c>
      <c r="G100" s="48">
        <f t="shared" si="33"/>
        <v>169.84465519461014</v>
      </c>
      <c r="H100" s="49">
        <f t="shared" si="34"/>
        <v>100</v>
      </c>
      <c r="I100" s="71"/>
    </row>
    <row r="101" spans="1:9" ht="24.75" customHeight="1">
      <c r="A101" s="23" t="s">
        <v>22</v>
      </c>
      <c r="B101" s="10" t="s">
        <v>106</v>
      </c>
      <c r="C101" s="10" t="s">
        <v>211</v>
      </c>
      <c r="D101" s="37">
        <v>2330300</v>
      </c>
      <c r="E101" s="37">
        <v>2680300</v>
      </c>
      <c r="F101" s="37">
        <v>2680300</v>
      </c>
      <c r="G101" s="48">
        <f t="shared" si="33"/>
        <v>115.01952538299788</v>
      </c>
      <c r="H101" s="49">
        <f t="shared" si="34"/>
        <v>100</v>
      </c>
      <c r="I101" s="71"/>
    </row>
    <row r="102" spans="1:9" ht="48.6" customHeight="1">
      <c r="A102" s="53" t="s">
        <v>502</v>
      </c>
      <c r="B102" s="54" t="s">
        <v>503</v>
      </c>
      <c r="C102" s="54" t="s">
        <v>211</v>
      </c>
      <c r="D102" s="37">
        <v>0</v>
      </c>
      <c r="E102" s="37">
        <v>1277590</v>
      </c>
      <c r="F102" s="37">
        <v>1277590</v>
      </c>
      <c r="G102" s="48" t="e">
        <f t="shared" si="33"/>
        <v>#DIV/0!</v>
      </c>
      <c r="H102" s="49">
        <f t="shared" si="34"/>
        <v>100</v>
      </c>
      <c r="I102" s="71"/>
    </row>
    <row r="103" spans="1:9" ht="70.5" customHeight="1">
      <c r="A103" s="21" t="s">
        <v>371</v>
      </c>
      <c r="B103" s="8" t="s">
        <v>151</v>
      </c>
      <c r="C103" s="8" t="s">
        <v>211</v>
      </c>
      <c r="D103" s="36">
        <f>D104+D107+D117</f>
        <v>32616000</v>
      </c>
      <c r="E103" s="36">
        <f t="shared" ref="E103:F103" si="48">E104+E107+E117</f>
        <v>268276334.14999998</v>
      </c>
      <c r="F103" s="36">
        <f t="shared" si="48"/>
        <v>106499684.71999998</v>
      </c>
      <c r="G103" s="41">
        <f t="shared" si="33"/>
        <v>326.52589134167272</v>
      </c>
      <c r="H103" s="34">
        <f t="shared" si="34"/>
        <v>39.69775606835799</v>
      </c>
      <c r="I103" s="86" t="s">
        <v>551</v>
      </c>
    </row>
    <row r="104" spans="1:9" ht="47.25">
      <c r="A104" s="21" t="s">
        <v>372</v>
      </c>
      <c r="B104" s="8" t="s">
        <v>152</v>
      </c>
      <c r="C104" s="8" t="s">
        <v>211</v>
      </c>
      <c r="D104" s="36">
        <f t="shared" ref="D104:F105" si="49">D105</f>
        <v>1016000</v>
      </c>
      <c r="E104" s="36">
        <f t="shared" si="49"/>
        <v>0</v>
      </c>
      <c r="F104" s="36">
        <f t="shared" si="49"/>
        <v>0</v>
      </c>
      <c r="G104" s="41">
        <f t="shared" si="33"/>
        <v>0</v>
      </c>
      <c r="H104" s="34" t="e">
        <f t="shared" si="34"/>
        <v>#DIV/0!</v>
      </c>
      <c r="I104" s="71"/>
    </row>
    <row r="105" spans="1:9" ht="47.25">
      <c r="A105" s="9" t="s">
        <v>155</v>
      </c>
      <c r="B105" s="10" t="s">
        <v>153</v>
      </c>
      <c r="C105" s="10" t="s">
        <v>211</v>
      </c>
      <c r="D105" s="37">
        <f>D106</f>
        <v>1016000</v>
      </c>
      <c r="E105" s="37">
        <f t="shared" si="49"/>
        <v>0</v>
      </c>
      <c r="F105" s="37">
        <f t="shared" si="49"/>
        <v>0</v>
      </c>
      <c r="G105" s="48">
        <f t="shared" si="33"/>
        <v>0</v>
      </c>
      <c r="H105" s="49" t="e">
        <f t="shared" si="34"/>
        <v>#DIV/0!</v>
      </c>
      <c r="I105" s="71"/>
    </row>
    <row r="106" spans="1:9" ht="47.25">
      <c r="A106" s="24" t="s">
        <v>219</v>
      </c>
      <c r="B106" s="10" t="s">
        <v>154</v>
      </c>
      <c r="C106" s="10" t="s">
        <v>211</v>
      </c>
      <c r="D106" s="37">
        <v>1016000</v>
      </c>
      <c r="E106" s="37">
        <v>0</v>
      </c>
      <c r="F106" s="37">
        <v>0</v>
      </c>
      <c r="G106" s="48">
        <f t="shared" si="33"/>
        <v>0</v>
      </c>
      <c r="H106" s="49" t="e">
        <f t="shared" si="34"/>
        <v>#DIV/0!</v>
      </c>
      <c r="I106" s="71"/>
    </row>
    <row r="107" spans="1:9" ht="47.25">
      <c r="A107" s="21" t="s">
        <v>374</v>
      </c>
      <c r="B107" s="8" t="s">
        <v>156</v>
      </c>
      <c r="C107" s="8" t="s">
        <v>211</v>
      </c>
      <c r="D107" s="36">
        <f>D108+D114</f>
        <v>30150000</v>
      </c>
      <c r="E107" s="36">
        <f>E108+E114</f>
        <v>268091734.14999998</v>
      </c>
      <c r="F107" s="36">
        <f>F108+F114</f>
        <v>106499684.71999998</v>
      </c>
      <c r="G107" s="41">
        <f t="shared" si="33"/>
        <v>353.23278514096177</v>
      </c>
      <c r="H107" s="34">
        <f t="shared" si="34"/>
        <v>39.725090763302816</v>
      </c>
      <c r="I107" s="19" t="s">
        <v>543</v>
      </c>
    </row>
    <row r="108" spans="1:9" ht="47.25">
      <c r="A108" s="9" t="s">
        <v>158</v>
      </c>
      <c r="B108" s="10" t="s">
        <v>157</v>
      </c>
      <c r="C108" s="10" t="s">
        <v>211</v>
      </c>
      <c r="D108" s="37">
        <f>D109+D110+D111+D112+D113</f>
        <v>30150000</v>
      </c>
      <c r="E108" s="37">
        <f>E109+E110+E111+E112+E113</f>
        <v>262661574.75999999</v>
      </c>
      <c r="F108" s="37">
        <f>F109+F110+F111+F112+F113</f>
        <v>101069507.32999998</v>
      </c>
      <c r="G108" s="48">
        <f t="shared" si="33"/>
        <v>335.22224653399661</v>
      </c>
      <c r="H108" s="49">
        <f t="shared" si="34"/>
        <v>38.478984762940506</v>
      </c>
      <c r="I108" s="19" t="s">
        <v>542</v>
      </c>
    </row>
    <row r="109" spans="1:9" ht="94.5">
      <c r="A109" s="11" t="s">
        <v>23</v>
      </c>
      <c r="B109" s="10" t="s">
        <v>159</v>
      </c>
      <c r="C109" s="10" t="s">
        <v>211</v>
      </c>
      <c r="D109" s="37">
        <v>17633608.25</v>
      </c>
      <c r="E109" s="37">
        <v>22232533.640000001</v>
      </c>
      <c r="F109" s="37">
        <v>17432645.059999999</v>
      </c>
      <c r="G109" s="48">
        <f t="shared" si="33"/>
        <v>98.860339942053542</v>
      </c>
      <c r="H109" s="49">
        <f t="shared" si="34"/>
        <v>78.410519207022773</v>
      </c>
      <c r="I109" s="19" t="s">
        <v>415</v>
      </c>
    </row>
    <row r="110" spans="1:9" ht="64.5" customHeight="1">
      <c r="A110" s="15" t="s">
        <v>302</v>
      </c>
      <c r="B110" s="16" t="s">
        <v>303</v>
      </c>
      <c r="C110" s="10" t="s">
        <v>211</v>
      </c>
      <c r="D110" s="37">
        <v>970000</v>
      </c>
      <c r="E110" s="37">
        <v>21588560</v>
      </c>
      <c r="F110" s="37">
        <v>19300371.940000001</v>
      </c>
      <c r="G110" s="48">
        <f t="shared" si="33"/>
        <v>1989.7290659793814</v>
      </c>
      <c r="H110" s="49">
        <f t="shared" si="34"/>
        <v>89.400923174125552</v>
      </c>
      <c r="I110" s="62" t="s">
        <v>518</v>
      </c>
    </row>
    <row r="111" spans="1:9" ht="76.5" customHeight="1">
      <c r="A111" s="15" t="s">
        <v>338</v>
      </c>
      <c r="B111" s="10" t="s">
        <v>504</v>
      </c>
      <c r="C111" s="10" t="s">
        <v>211</v>
      </c>
      <c r="D111" s="37">
        <v>0</v>
      </c>
      <c r="E111" s="37">
        <v>207912649.37</v>
      </c>
      <c r="F111" s="93">
        <v>54027211.979999997</v>
      </c>
      <c r="G111" s="48" t="e">
        <f t="shared" si="33"/>
        <v>#DIV/0!</v>
      </c>
      <c r="H111" s="49">
        <f t="shared" si="34"/>
        <v>25.985533897869544</v>
      </c>
      <c r="I111" s="91" t="s">
        <v>519</v>
      </c>
    </row>
    <row r="112" spans="1:9" ht="52.15" customHeight="1">
      <c r="A112" s="15" t="s">
        <v>444</v>
      </c>
      <c r="B112" s="10" t="s">
        <v>446</v>
      </c>
      <c r="C112" s="10" t="s">
        <v>211</v>
      </c>
      <c r="D112" s="37">
        <v>10000000</v>
      </c>
      <c r="E112" s="37">
        <v>10000000</v>
      </c>
      <c r="F112" s="37">
        <v>10000000</v>
      </c>
      <c r="G112" s="48">
        <f t="shared" si="33"/>
        <v>100</v>
      </c>
      <c r="H112" s="49">
        <f t="shared" si="34"/>
        <v>100</v>
      </c>
      <c r="I112" s="71"/>
    </row>
    <row r="113" spans="1:9" ht="63">
      <c r="A113" s="15" t="s">
        <v>445</v>
      </c>
      <c r="B113" s="10" t="s">
        <v>447</v>
      </c>
      <c r="C113" s="10" t="s">
        <v>211</v>
      </c>
      <c r="D113" s="37">
        <v>1546391.75</v>
      </c>
      <c r="E113" s="37">
        <v>927831.75</v>
      </c>
      <c r="F113" s="37">
        <v>309278.34999999998</v>
      </c>
      <c r="G113" s="48">
        <f t="shared" si="33"/>
        <v>20</v>
      </c>
      <c r="H113" s="49">
        <f t="shared" si="34"/>
        <v>33.333451889310751</v>
      </c>
      <c r="I113" s="70" t="s">
        <v>520</v>
      </c>
    </row>
    <row r="114" spans="1:9" ht="45" customHeight="1">
      <c r="A114" s="9" t="s">
        <v>399</v>
      </c>
      <c r="B114" s="10" t="s">
        <v>396</v>
      </c>
      <c r="C114" s="10" t="s">
        <v>211</v>
      </c>
      <c r="D114" s="37">
        <f>D115+D116</f>
        <v>0</v>
      </c>
      <c r="E114" s="37">
        <f t="shared" ref="E114:F114" si="50">E115+E116</f>
        <v>5430159.3899999997</v>
      </c>
      <c r="F114" s="37">
        <f t="shared" si="50"/>
        <v>5430177.3899999997</v>
      </c>
      <c r="G114" s="48" t="e">
        <f t="shared" si="33"/>
        <v>#DIV/0!</v>
      </c>
      <c r="H114" s="49">
        <f t="shared" si="34"/>
        <v>100.00033148198253</v>
      </c>
      <c r="I114" s="71"/>
    </row>
    <row r="115" spans="1:9" ht="42.75" customHeight="1">
      <c r="A115" s="22" t="s">
        <v>400</v>
      </c>
      <c r="B115" s="10" t="s">
        <v>397</v>
      </c>
      <c r="C115" s="10" t="s">
        <v>211</v>
      </c>
      <c r="D115" s="37">
        <v>0</v>
      </c>
      <c r="E115" s="37">
        <v>5375857.7999999998</v>
      </c>
      <c r="F115" s="37">
        <v>5375875.7999999998</v>
      </c>
      <c r="G115" s="48" t="e">
        <f t="shared" si="33"/>
        <v>#DIV/0!</v>
      </c>
      <c r="H115" s="49">
        <f t="shared" si="34"/>
        <v>100.00033483028514</v>
      </c>
      <c r="I115" s="71"/>
    </row>
    <row r="116" spans="1:9" ht="51.75" customHeight="1">
      <c r="A116" s="22" t="s">
        <v>401</v>
      </c>
      <c r="B116" s="10" t="s">
        <v>398</v>
      </c>
      <c r="C116" s="10" t="s">
        <v>211</v>
      </c>
      <c r="D116" s="37">
        <v>0</v>
      </c>
      <c r="E116" s="37">
        <v>54301.59</v>
      </c>
      <c r="F116" s="37">
        <v>54301.59</v>
      </c>
      <c r="G116" s="48" t="e">
        <f t="shared" si="33"/>
        <v>#DIV/0!</v>
      </c>
      <c r="H116" s="49">
        <f t="shared" si="34"/>
        <v>100</v>
      </c>
      <c r="I116" s="71"/>
    </row>
    <row r="117" spans="1:9" ht="47.25">
      <c r="A117" s="7" t="s">
        <v>373</v>
      </c>
      <c r="B117" s="8" t="s">
        <v>206</v>
      </c>
      <c r="C117" s="8" t="s">
        <v>211</v>
      </c>
      <c r="D117" s="36">
        <f t="shared" ref="D117:F118" si="51">D118</f>
        <v>1450000</v>
      </c>
      <c r="E117" s="36">
        <f t="shared" si="51"/>
        <v>184600</v>
      </c>
      <c r="F117" s="36">
        <f t="shared" si="51"/>
        <v>0</v>
      </c>
      <c r="G117" s="41">
        <f t="shared" si="33"/>
        <v>0</v>
      </c>
      <c r="H117" s="34">
        <f t="shared" si="34"/>
        <v>0</v>
      </c>
      <c r="I117" s="71"/>
    </row>
    <row r="118" spans="1:9" ht="47.25">
      <c r="A118" s="9" t="s">
        <v>209</v>
      </c>
      <c r="B118" s="10" t="s">
        <v>207</v>
      </c>
      <c r="C118" s="10" t="s">
        <v>211</v>
      </c>
      <c r="D118" s="37">
        <f>D119</f>
        <v>1450000</v>
      </c>
      <c r="E118" s="37">
        <f t="shared" si="51"/>
        <v>184600</v>
      </c>
      <c r="F118" s="37">
        <f t="shared" si="51"/>
        <v>0</v>
      </c>
      <c r="G118" s="48">
        <f t="shared" si="33"/>
        <v>0</v>
      </c>
      <c r="H118" s="49">
        <f t="shared" si="34"/>
        <v>0</v>
      </c>
      <c r="I118" s="71"/>
    </row>
    <row r="119" spans="1:9" ht="31.5">
      <c r="A119" s="11" t="s">
        <v>23</v>
      </c>
      <c r="B119" s="10" t="s">
        <v>208</v>
      </c>
      <c r="C119" s="10" t="s">
        <v>211</v>
      </c>
      <c r="D119" s="37">
        <v>1450000</v>
      </c>
      <c r="E119" s="37">
        <v>184600</v>
      </c>
      <c r="F119" s="37">
        <v>0</v>
      </c>
      <c r="G119" s="48">
        <f t="shared" si="33"/>
        <v>0</v>
      </c>
      <c r="H119" s="49">
        <f t="shared" si="34"/>
        <v>0</v>
      </c>
      <c r="I119" s="71"/>
    </row>
    <row r="120" spans="1:9" ht="47.25">
      <c r="A120" s="21" t="s">
        <v>375</v>
      </c>
      <c r="B120" s="8" t="s">
        <v>142</v>
      </c>
      <c r="C120" s="8" t="s">
        <v>211</v>
      </c>
      <c r="D120" s="36">
        <f t="shared" ref="D120:F121" si="52">D121</f>
        <v>31801498</v>
      </c>
      <c r="E120" s="36">
        <f t="shared" si="52"/>
        <v>35967721.329999998</v>
      </c>
      <c r="F120" s="36">
        <f t="shared" si="52"/>
        <v>34387487.369999997</v>
      </c>
      <c r="G120" s="41">
        <f t="shared" si="33"/>
        <v>108.13165898663011</v>
      </c>
      <c r="H120" s="34">
        <f t="shared" si="34"/>
        <v>95.606521899173075</v>
      </c>
      <c r="I120" s="71"/>
    </row>
    <row r="121" spans="1:9" ht="47.25">
      <c r="A121" s="21" t="s">
        <v>376</v>
      </c>
      <c r="B121" s="8" t="s">
        <v>143</v>
      </c>
      <c r="C121" s="8" t="s">
        <v>211</v>
      </c>
      <c r="D121" s="36">
        <f t="shared" si="52"/>
        <v>31801498</v>
      </c>
      <c r="E121" s="36">
        <f t="shared" si="52"/>
        <v>35967721.329999998</v>
      </c>
      <c r="F121" s="36">
        <f t="shared" si="52"/>
        <v>34387487.369999997</v>
      </c>
      <c r="G121" s="41">
        <f t="shared" si="33"/>
        <v>108.13165898663011</v>
      </c>
      <c r="H121" s="34">
        <f t="shared" si="34"/>
        <v>95.606521899173075</v>
      </c>
      <c r="I121" s="71"/>
    </row>
    <row r="122" spans="1:9" ht="52.5" customHeight="1">
      <c r="A122" s="9" t="s">
        <v>160</v>
      </c>
      <c r="B122" s="10" t="s">
        <v>144</v>
      </c>
      <c r="C122" s="10" t="s">
        <v>211</v>
      </c>
      <c r="D122" s="37">
        <f>D123+D124+D125+D126</f>
        <v>31801498</v>
      </c>
      <c r="E122" s="37">
        <f t="shared" ref="E122:F122" si="53">E123+E124+E125+E126</f>
        <v>35967721.329999998</v>
      </c>
      <c r="F122" s="37">
        <f t="shared" si="53"/>
        <v>34387487.369999997</v>
      </c>
      <c r="G122" s="48">
        <f t="shared" si="33"/>
        <v>108.13165898663011</v>
      </c>
      <c r="H122" s="49">
        <f t="shared" si="34"/>
        <v>95.606521899173075</v>
      </c>
      <c r="I122" s="71"/>
    </row>
    <row r="123" spans="1:9" ht="63">
      <c r="A123" s="11" t="s">
        <v>24</v>
      </c>
      <c r="B123" s="10" t="s">
        <v>145</v>
      </c>
      <c r="C123" s="10" t="s">
        <v>211</v>
      </c>
      <c r="D123" s="37">
        <v>650000</v>
      </c>
      <c r="E123" s="37">
        <v>433541.76</v>
      </c>
      <c r="F123" s="37">
        <v>433541.76</v>
      </c>
      <c r="G123" s="48">
        <f t="shared" si="33"/>
        <v>66.69873230769231</v>
      </c>
      <c r="H123" s="49">
        <f t="shared" si="34"/>
        <v>100</v>
      </c>
      <c r="I123" s="71"/>
    </row>
    <row r="124" spans="1:9" ht="31.5">
      <c r="A124" s="11" t="s">
        <v>25</v>
      </c>
      <c r="B124" s="10" t="s">
        <v>161</v>
      </c>
      <c r="C124" s="10" t="s">
        <v>211</v>
      </c>
      <c r="D124" s="37">
        <v>1000000</v>
      </c>
      <c r="E124" s="37">
        <v>336351.57</v>
      </c>
      <c r="F124" s="37">
        <v>336351.57</v>
      </c>
      <c r="G124" s="48">
        <f t="shared" si="33"/>
        <v>33.635157</v>
      </c>
      <c r="H124" s="49">
        <f t="shared" si="34"/>
        <v>100</v>
      </c>
      <c r="I124" s="71"/>
    </row>
    <row r="125" spans="1:9" ht="31.5">
      <c r="A125" s="11" t="s">
        <v>283</v>
      </c>
      <c r="B125" s="10" t="s">
        <v>341</v>
      </c>
      <c r="C125" s="10" t="s">
        <v>211</v>
      </c>
      <c r="D125" s="37">
        <v>0</v>
      </c>
      <c r="E125" s="37">
        <v>173600</v>
      </c>
      <c r="F125" s="37">
        <v>173600</v>
      </c>
      <c r="G125" s="48" t="e">
        <f t="shared" si="33"/>
        <v>#DIV/0!</v>
      </c>
      <c r="H125" s="49">
        <f t="shared" si="34"/>
        <v>100</v>
      </c>
      <c r="I125" s="71"/>
    </row>
    <row r="126" spans="1:9" ht="47.25">
      <c r="A126" s="11" t="s">
        <v>4</v>
      </c>
      <c r="B126" s="10" t="s">
        <v>183</v>
      </c>
      <c r="C126" s="10" t="s">
        <v>211</v>
      </c>
      <c r="D126" s="37">
        <f>D127</f>
        <v>30151498</v>
      </c>
      <c r="E126" s="37">
        <f t="shared" ref="E126:F126" si="54">E127</f>
        <v>35024228</v>
      </c>
      <c r="F126" s="37">
        <f t="shared" si="54"/>
        <v>33443994.039999999</v>
      </c>
      <c r="G126" s="48">
        <f t="shared" si="33"/>
        <v>110.919842324252</v>
      </c>
      <c r="H126" s="49">
        <f t="shared" si="34"/>
        <v>95.488169046866645</v>
      </c>
      <c r="I126" s="71"/>
    </row>
    <row r="127" spans="1:9" ht="31.5">
      <c r="A127" s="11" t="s">
        <v>26</v>
      </c>
      <c r="B127" s="10" t="s">
        <v>184</v>
      </c>
      <c r="C127" s="10" t="s">
        <v>211</v>
      </c>
      <c r="D127" s="37">
        <v>30151498</v>
      </c>
      <c r="E127" s="37">
        <v>35024228</v>
      </c>
      <c r="F127" s="37">
        <v>33443994.039999999</v>
      </c>
      <c r="G127" s="48">
        <f t="shared" si="33"/>
        <v>110.919842324252</v>
      </c>
      <c r="H127" s="49">
        <f t="shared" si="34"/>
        <v>95.488169046866645</v>
      </c>
      <c r="I127" s="71"/>
    </row>
    <row r="128" spans="1:9" ht="47.25">
      <c r="A128" s="7" t="s">
        <v>402</v>
      </c>
      <c r="B128" s="8" t="s">
        <v>251</v>
      </c>
      <c r="C128" s="8" t="s">
        <v>211</v>
      </c>
      <c r="D128" s="36">
        <f t="shared" ref="D128:F130" si="55">D129</f>
        <v>105000</v>
      </c>
      <c r="E128" s="36">
        <f t="shared" si="55"/>
        <v>105000</v>
      </c>
      <c r="F128" s="36">
        <f t="shared" si="55"/>
        <v>105000</v>
      </c>
      <c r="G128" s="41">
        <f t="shared" si="33"/>
        <v>100</v>
      </c>
      <c r="H128" s="34">
        <f t="shared" si="34"/>
        <v>100</v>
      </c>
      <c r="I128" s="71"/>
    </row>
    <row r="129" spans="1:9" ht="47.25">
      <c r="A129" s="7" t="s">
        <v>403</v>
      </c>
      <c r="B129" s="8" t="s">
        <v>252</v>
      </c>
      <c r="C129" s="8" t="s">
        <v>211</v>
      </c>
      <c r="D129" s="36">
        <f t="shared" si="55"/>
        <v>105000</v>
      </c>
      <c r="E129" s="36">
        <f t="shared" si="55"/>
        <v>105000</v>
      </c>
      <c r="F129" s="36">
        <f t="shared" si="55"/>
        <v>105000</v>
      </c>
      <c r="G129" s="41">
        <f t="shared" si="33"/>
        <v>100</v>
      </c>
      <c r="H129" s="34">
        <f t="shared" si="34"/>
        <v>100</v>
      </c>
      <c r="I129" s="71"/>
    </row>
    <row r="130" spans="1:9" ht="47.25">
      <c r="A130" s="9" t="s">
        <v>255</v>
      </c>
      <c r="B130" s="10" t="s">
        <v>256</v>
      </c>
      <c r="C130" s="10" t="s">
        <v>211</v>
      </c>
      <c r="D130" s="37">
        <f>D131</f>
        <v>105000</v>
      </c>
      <c r="E130" s="37">
        <f t="shared" si="55"/>
        <v>105000</v>
      </c>
      <c r="F130" s="37">
        <f t="shared" si="55"/>
        <v>105000</v>
      </c>
      <c r="G130" s="48">
        <f t="shared" si="33"/>
        <v>100</v>
      </c>
      <c r="H130" s="49">
        <f t="shared" si="34"/>
        <v>100</v>
      </c>
      <c r="I130" s="71"/>
    </row>
    <row r="131" spans="1:9" ht="31.5">
      <c r="A131" s="11" t="s">
        <v>253</v>
      </c>
      <c r="B131" s="10" t="s">
        <v>254</v>
      </c>
      <c r="C131" s="10" t="s">
        <v>211</v>
      </c>
      <c r="D131" s="37">
        <v>105000</v>
      </c>
      <c r="E131" s="37">
        <v>105000</v>
      </c>
      <c r="F131" s="37">
        <v>105000</v>
      </c>
      <c r="G131" s="48">
        <f t="shared" si="33"/>
        <v>100</v>
      </c>
      <c r="H131" s="49">
        <f t="shared" si="34"/>
        <v>100</v>
      </c>
      <c r="I131" s="71"/>
    </row>
    <row r="132" spans="1:9" ht="63">
      <c r="A132" s="7" t="s">
        <v>448</v>
      </c>
      <c r="B132" s="8" t="s">
        <v>109</v>
      </c>
      <c r="C132" s="8" t="s">
        <v>211</v>
      </c>
      <c r="D132" s="36">
        <f t="shared" ref="D132:F134" si="56">D133</f>
        <v>268900</v>
      </c>
      <c r="E132" s="36">
        <f t="shared" si="56"/>
        <v>268900</v>
      </c>
      <c r="F132" s="36">
        <f t="shared" si="56"/>
        <v>237849</v>
      </c>
      <c r="G132" s="41">
        <f t="shared" si="33"/>
        <v>88.452584603941986</v>
      </c>
      <c r="H132" s="34">
        <f t="shared" si="34"/>
        <v>88.452584603941986</v>
      </c>
      <c r="I132" s="84" t="s">
        <v>539</v>
      </c>
    </row>
    <row r="133" spans="1:9" ht="63">
      <c r="A133" s="7" t="s">
        <v>449</v>
      </c>
      <c r="B133" s="8" t="s">
        <v>110</v>
      </c>
      <c r="C133" s="8" t="s">
        <v>211</v>
      </c>
      <c r="D133" s="36">
        <f t="shared" si="56"/>
        <v>268900</v>
      </c>
      <c r="E133" s="36">
        <f t="shared" si="56"/>
        <v>268900</v>
      </c>
      <c r="F133" s="36">
        <f t="shared" si="56"/>
        <v>237849</v>
      </c>
      <c r="G133" s="41">
        <f t="shared" si="33"/>
        <v>88.452584603941986</v>
      </c>
      <c r="H133" s="34">
        <f t="shared" si="34"/>
        <v>88.452584603941986</v>
      </c>
      <c r="I133" s="84" t="s">
        <v>539</v>
      </c>
    </row>
    <row r="134" spans="1:9" ht="31.5">
      <c r="A134" s="11" t="s">
        <v>114</v>
      </c>
      <c r="B134" s="10" t="s">
        <v>112</v>
      </c>
      <c r="C134" s="10" t="s">
        <v>211</v>
      </c>
      <c r="D134" s="37">
        <f>D135</f>
        <v>268900</v>
      </c>
      <c r="E134" s="37">
        <f t="shared" si="56"/>
        <v>268900</v>
      </c>
      <c r="F134" s="37">
        <f t="shared" si="56"/>
        <v>237849</v>
      </c>
      <c r="G134" s="48">
        <f t="shared" ref="G134:G197" si="57">F134/D134*100</f>
        <v>88.452584603941986</v>
      </c>
      <c r="H134" s="49">
        <f t="shared" ref="H134:H197" si="58">F134/E134*100</f>
        <v>88.452584603941986</v>
      </c>
      <c r="I134" s="19" t="s">
        <v>527</v>
      </c>
    </row>
    <row r="135" spans="1:9" ht="47.25">
      <c r="A135" s="11" t="s">
        <v>27</v>
      </c>
      <c r="B135" s="10" t="s">
        <v>113</v>
      </c>
      <c r="C135" s="10" t="s">
        <v>211</v>
      </c>
      <c r="D135" s="37">
        <v>268900</v>
      </c>
      <c r="E135" s="37">
        <v>268900</v>
      </c>
      <c r="F135" s="37">
        <v>237849</v>
      </c>
      <c r="G135" s="48">
        <f t="shared" si="57"/>
        <v>88.452584603941986</v>
      </c>
      <c r="H135" s="49">
        <f t="shared" si="58"/>
        <v>88.452584603941986</v>
      </c>
      <c r="I135" s="19" t="s">
        <v>527</v>
      </c>
    </row>
    <row r="136" spans="1:9" ht="68.25" customHeight="1">
      <c r="A136" s="7" t="s">
        <v>377</v>
      </c>
      <c r="B136" s="8" t="s">
        <v>91</v>
      </c>
      <c r="C136" s="8" t="s">
        <v>211</v>
      </c>
      <c r="D136" s="36">
        <f t="shared" ref="D136:F138" si="59">D137</f>
        <v>370000</v>
      </c>
      <c r="E136" s="36">
        <f t="shared" si="59"/>
        <v>192860.79999999999</v>
      </c>
      <c r="F136" s="36">
        <f t="shared" si="59"/>
        <v>155860.79</v>
      </c>
      <c r="G136" s="41">
        <f t="shared" si="57"/>
        <v>42.124537837837842</v>
      </c>
      <c r="H136" s="34">
        <f t="shared" si="58"/>
        <v>80.815173430785322</v>
      </c>
      <c r="I136" s="84" t="s">
        <v>539</v>
      </c>
    </row>
    <row r="137" spans="1:9" ht="78.75">
      <c r="A137" s="7" t="s">
        <v>378</v>
      </c>
      <c r="B137" s="8" t="s">
        <v>92</v>
      </c>
      <c r="C137" s="8" t="s">
        <v>211</v>
      </c>
      <c r="D137" s="36">
        <f t="shared" si="59"/>
        <v>370000</v>
      </c>
      <c r="E137" s="36">
        <f t="shared" si="59"/>
        <v>192860.79999999999</v>
      </c>
      <c r="F137" s="36">
        <f t="shared" si="59"/>
        <v>155860.79</v>
      </c>
      <c r="G137" s="41">
        <f t="shared" si="57"/>
        <v>42.124537837837842</v>
      </c>
      <c r="H137" s="34">
        <f t="shared" si="58"/>
        <v>80.815173430785322</v>
      </c>
      <c r="I137" s="84" t="s">
        <v>539</v>
      </c>
    </row>
    <row r="138" spans="1:9" ht="31.5">
      <c r="A138" s="9" t="s">
        <v>90</v>
      </c>
      <c r="B138" s="10" t="s">
        <v>93</v>
      </c>
      <c r="C138" s="10" t="s">
        <v>211</v>
      </c>
      <c r="D138" s="37">
        <f>D139</f>
        <v>370000</v>
      </c>
      <c r="E138" s="37">
        <f t="shared" si="59"/>
        <v>192860.79999999999</v>
      </c>
      <c r="F138" s="37">
        <f t="shared" si="59"/>
        <v>155860.79</v>
      </c>
      <c r="G138" s="48">
        <f t="shared" si="57"/>
        <v>42.124537837837842</v>
      </c>
      <c r="H138" s="49">
        <f t="shared" si="58"/>
        <v>80.815173430785322</v>
      </c>
      <c r="I138" s="19" t="s">
        <v>521</v>
      </c>
    </row>
    <row r="139" spans="1:9" ht="31.5">
      <c r="A139" s="11" t="s">
        <v>28</v>
      </c>
      <c r="B139" s="10" t="s">
        <v>94</v>
      </c>
      <c r="C139" s="10" t="s">
        <v>211</v>
      </c>
      <c r="D139" s="37">
        <v>370000</v>
      </c>
      <c r="E139" s="37">
        <v>192860.79999999999</v>
      </c>
      <c r="F139" s="37">
        <v>155860.79</v>
      </c>
      <c r="G139" s="48">
        <f t="shared" si="57"/>
        <v>42.124537837837842</v>
      </c>
      <c r="H139" s="49">
        <f t="shared" si="58"/>
        <v>80.815173430785322</v>
      </c>
      <c r="I139" s="19" t="s">
        <v>521</v>
      </c>
    </row>
    <row r="140" spans="1:9" ht="30.6" customHeight="1">
      <c r="A140" s="7" t="s">
        <v>450</v>
      </c>
      <c r="B140" s="8" t="s">
        <v>123</v>
      </c>
      <c r="C140" s="8" t="s">
        <v>211</v>
      </c>
      <c r="D140" s="36">
        <f>D141</f>
        <v>811289</v>
      </c>
      <c r="E140" s="36">
        <f>E141</f>
        <v>811289</v>
      </c>
      <c r="F140" s="36">
        <f>F141</f>
        <v>771288</v>
      </c>
      <c r="G140" s="41">
        <f t="shared" si="57"/>
        <v>95.06945120666002</v>
      </c>
      <c r="H140" s="34">
        <f t="shared" si="58"/>
        <v>95.06945120666002</v>
      </c>
      <c r="I140" s="84" t="s">
        <v>539</v>
      </c>
    </row>
    <row r="141" spans="1:9" ht="31.5">
      <c r="A141" s="7" t="s">
        <v>451</v>
      </c>
      <c r="B141" s="8" t="s">
        <v>124</v>
      </c>
      <c r="C141" s="8" t="s">
        <v>211</v>
      </c>
      <c r="D141" s="36">
        <f>D142+D144</f>
        <v>811289</v>
      </c>
      <c r="E141" s="36">
        <f>E142+E144</f>
        <v>811289</v>
      </c>
      <c r="F141" s="36">
        <f>F142+F144</f>
        <v>771288</v>
      </c>
      <c r="G141" s="41">
        <f t="shared" si="57"/>
        <v>95.06945120666002</v>
      </c>
      <c r="H141" s="34">
        <f t="shared" si="58"/>
        <v>95.06945120666002</v>
      </c>
      <c r="I141" s="85" t="s">
        <v>539</v>
      </c>
    </row>
    <row r="142" spans="1:9" ht="63">
      <c r="A142" s="9" t="s">
        <v>122</v>
      </c>
      <c r="B142" s="10" t="s">
        <v>125</v>
      </c>
      <c r="C142" s="10" t="s">
        <v>211</v>
      </c>
      <c r="D142" s="37">
        <f>D143</f>
        <v>561289</v>
      </c>
      <c r="E142" s="37">
        <f t="shared" ref="E142:F142" si="60">E143</f>
        <v>561289</v>
      </c>
      <c r="F142" s="37">
        <f t="shared" si="60"/>
        <v>521288</v>
      </c>
      <c r="G142" s="48">
        <f t="shared" si="57"/>
        <v>92.87336826483326</v>
      </c>
      <c r="H142" s="49">
        <f t="shared" si="58"/>
        <v>92.87336826483326</v>
      </c>
      <c r="I142" s="19" t="s">
        <v>522</v>
      </c>
    </row>
    <row r="143" spans="1:9" ht="31.5">
      <c r="A143" s="11" t="s">
        <v>29</v>
      </c>
      <c r="B143" s="10" t="s">
        <v>126</v>
      </c>
      <c r="C143" s="10" t="s">
        <v>211</v>
      </c>
      <c r="D143" s="37">
        <v>561289</v>
      </c>
      <c r="E143" s="37">
        <v>561289</v>
      </c>
      <c r="F143" s="37">
        <v>521288</v>
      </c>
      <c r="G143" s="48">
        <f t="shared" si="57"/>
        <v>92.87336826483326</v>
      </c>
      <c r="H143" s="49">
        <f t="shared" si="58"/>
        <v>92.87336826483326</v>
      </c>
      <c r="I143" s="19" t="s">
        <v>522</v>
      </c>
    </row>
    <row r="144" spans="1:9" ht="47.25">
      <c r="A144" s="9" t="s">
        <v>173</v>
      </c>
      <c r="B144" s="10" t="s">
        <v>203</v>
      </c>
      <c r="C144" s="10" t="s">
        <v>211</v>
      </c>
      <c r="D144" s="37">
        <f>D145</f>
        <v>250000</v>
      </c>
      <c r="E144" s="37">
        <f t="shared" ref="E144:F144" si="61">E145</f>
        <v>250000</v>
      </c>
      <c r="F144" s="37">
        <f t="shared" si="61"/>
        <v>250000</v>
      </c>
      <c r="G144" s="48">
        <f t="shared" si="57"/>
        <v>100</v>
      </c>
      <c r="H144" s="49">
        <f t="shared" si="58"/>
        <v>100</v>
      </c>
      <c r="I144" s="71"/>
    </row>
    <row r="145" spans="1:9" ht="94.5">
      <c r="A145" s="11" t="s">
        <v>39</v>
      </c>
      <c r="B145" s="10" t="s">
        <v>174</v>
      </c>
      <c r="C145" s="10" t="s">
        <v>211</v>
      </c>
      <c r="D145" s="37">
        <v>250000</v>
      </c>
      <c r="E145" s="37">
        <v>250000</v>
      </c>
      <c r="F145" s="37">
        <v>250000</v>
      </c>
      <c r="G145" s="48">
        <f t="shared" si="57"/>
        <v>100</v>
      </c>
      <c r="H145" s="49">
        <f t="shared" si="58"/>
        <v>100</v>
      </c>
      <c r="I145" s="71"/>
    </row>
    <row r="146" spans="1:9" ht="51" customHeight="1">
      <c r="A146" s="7" t="s">
        <v>379</v>
      </c>
      <c r="B146" s="8" t="s">
        <v>176</v>
      </c>
      <c r="C146" s="8" t="s">
        <v>211</v>
      </c>
      <c r="D146" s="36">
        <f>D147</f>
        <v>1998999.99</v>
      </c>
      <c r="E146" s="36">
        <f t="shared" ref="E146:F146" si="62">E147</f>
        <v>1998999.99</v>
      </c>
      <c r="F146" s="36">
        <f t="shared" si="62"/>
        <v>1191310.5899999999</v>
      </c>
      <c r="G146" s="41">
        <f t="shared" si="57"/>
        <v>59.595327461707484</v>
      </c>
      <c r="H146" s="34">
        <f t="shared" si="58"/>
        <v>59.595327461707484</v>
      </c>
      <c r="I146" s="83" t="s">
        <v>539</v>
      </c>
    </row>
    <row r="147" spans="1:9" ht="63">
      <c r="A147" s="7" t="s">
        <v>380</v>
      </c>
      <c r="B147" s="8" t="s">
        <v>177</v>
      </c>
      <c r="C147" s="8" t="s">
        <v>211</v>
      </c>
      <c r="D147" s="36">
        <f>D148+D151</f>
        <v>1998999.99</v>
      </c>
      <c r="E147" s="36">
        <f t="shared" ref="E147:F147" si="63">E148+E151</f>
        <v>1998999.99</v>
      </c>
      <c r="F147" s="36">
        <f t="shared" si="63"/>
        <v>1191310.5899999999</v>
      </c>
      <c r="G147" s="41">
        <f t="shared" si="57"/>
        <v>59.595327461707484</v>
      </c>
      <c r="H147" s="34">
        <f t="shared" si="58"/>
        <v>59.595327461707484</v>
      </c>
      <c r="I147" s="83" t="s">
        <v>539</v>
      </c>
    </row>
    <row r="148" spans="1:9" ht="31.5">
      <c r="A148" s="9" t="s">
        <v>175</v>
      </c>
      <c r="B148" s="10" t="s">
        <v>178</v>
      </c>
      <c r="C148" s="10" t="s">
        <v>211</v>
      </c>
      <c r="D148" s="37">
        <f>D149+D150</f>
        <v>330000</v>
      </c>
      <c r="E148" s="37">
        <f t="shared" ref="E148:F148" si="64">E149+E150</f>
        <v>1274000</v>
      </c>
      <c r="F148" s="37">
        <f t="shared" si="64"/>
        <v>466310.6</v>
      </c>
      <c r="G148" s="48">
        <f t="shared" si="57"/>
        <v>141.30624242424241</v>
      </c>
      <c r="H148" s="49">
        <f t="shared" si="58"/>
        <v>36.60208791208791</v>
      </c>
      <c r="I148" s="19" t="s">
        <v>541</v>
      </c>
    </row>
    <row r="149" spans="1:9" ht="78.75">
      <c r="A149" s="11" t="s">
        <v>30</v>
      </c>
      <c r="B149" s="10" t="s">
        <v>179</v>
      </c>
      <c r="C149" s="10" t="s">
        <v>211</v>
      </c>
      <c r="D149" s="37">
        <v>300000</v>
      </c>
      <c r="E149" s="37">
        <v>300000</v>
      </c>
      <c r="F149" s="37">
        <v>243344.6</v>
      </c>
      <c r="G149" s="48">
        <f t="shared" si="57"/>
        <v>81.114866666666671</v>
      </c>
      <c r="H149" s="49">
        <f t="shared" si="58"/>
        <v>81.114866666666671</v>
      </c>
      <c r="I149" s="62" t="s">
        <v>523</v>
      </c>
    </row>
    <row r="150" spans="1:9" ht="94.5">
      <c r="A150" s="11" t="s">
        <v>305</v>
      </c>
      <c r="B150" s="10" t="s">
        <v>304</v>
      </c>
      <c r="C150" s="10" t="s">
        <v>211</v>
      </c>
      <c r="D150" s="37">
        <v>30000</v>
      </c>
      <c r="E150" s="37">
        <v>974000</v>
      </c>
      <c r="F150" s="37">
        <v>222966</v>
      </c>
      <c r="G150" s="48">
        <f t="shared" si="57"/>
        <v>743.22</v>
      </c>
      <c r="H150" s="49">
        <f t="shared" si="58"/>
        <v>22.891786447638605</v>
      </c>
      <c r="I150" s="62" t="s">
        <v>524</v>
      </c>
    </row>
    <row r="151" spans="1:9">
      <c r="A151" s="25" t="s">
        <v>289</v>
      </c>
      <c r="B151" s="16" t="s">
        <v>288</v>
      </c>
      <c r="C151" s="10" t="s">
        <v>211</v>
      </c>
      <c r="D151" s="37">
        <f>D152+D154+D153</f>
        <v>1668999.99</v>
      </c>
      <c r="E151" s="37">
        <f t="shared" ref="E151:F151" si="65">E152+E154+E153</f>
        <v>724999.99</v>
      </c>
      <c r="F151" s="37">
        <f t="shared" si="65"/>
        <v>724999.99</v>
      </c>
      <c r="G151" s="48">
        <f t="shared" si="57"/>
        <v>43.439184801912432</v>
      </c>
      <c r="H151" s="49">
        <f t="shared" si="58"/>
        <v>100</v>
      </c>
      <c r="I151" s="71"/>
    </row>
    <row r="152" spans="1:9" ht="51" customHeight="1">
      <c r="A152" s="11" t="s">
        <v>458</v>
      </c>
      <c r="B152" s="10" t="s">
        <v>459</v>
      </c>
      <c r="C152" s="10" t="s">
        <v>211</v>
      </c>
      <c r="D152" s="37">
        <v>703249.99</v>
      </c>
      <c r="E152" s="37">
        <v>703249.99</v>
      </c>
      <c r="F152" s="37">
        <v>703249.99</v>
      </c>
      <c r="G152" s="48">
        <f t="shared" si="57"/>
        <v>100</v>
      </c>
      <c r="H152" s="49">
        <f t="shared" si="58"/>
        <v>100</v>
      </c>
      <c r="I152" s="80"/>
    </row>
    <row r="153" spans="1:9" ht="51" customHeight="1">
      <c r="A153" s="11" t="s">
        <v>282</v>
      </c>
      <c r="B153" s="10" t="s">
        <v>287</v>
      </c>
      <c r="C153" s="10" t="s">
        <v>211</v>
      </c>
      <c r="D153" s="37">
        <v>944000</v>
      </c>
      <c r="E153" s="37">
        <v>0</v>
      </c>
      <c r="F153" s="37">
        <v>0</v>
      </c>
      <c r="G153" s="48">
        <f t="shared" si="57"/>
        <v>0</v>
      </c>
      <c r="H153" s="49" t="e">
        <f t="shared" si="58"/>
        <v>#DIV/0!</v>
      </c>
      <c r="I153" s="19"/>
    </row>
    <row r="154" spans="1:9" ht="70.150000000000006" customHeight="1">
      <c r="A154" s="22" t="s">
        <v>461</v>
      </c>
      <c r="B154" s="10" t="s">
        <v>460</v>
      </c>
      <c r="C154" s="10" t="s">
        <v>211</v>
      </c>
      <c r="D154" s="37">
        <v>21750</v>
      </c>
      <c r="E154" s="37">
        <v>21750</v>
      </c>
      <c r="F154" s="37">
        <v>21750</v>
      </c>
      <c r="G154" s="48">
        <f t="shared" si="57"/>
        <v>100</v>
      </c>
      <c r="H154" s="49">
        <f t="shared" si="58"/>
        <v>100</v>
      </c>
      <c r="I154" s="81"/>
    </row>
    <row r="155" spans="1:9" ht="54" customHeight="1">
      <c r="A155" s="7" t="s">
        <v>381</v>
      </c>
      <c r="B155" s="8" t="s">
        <v>220</v>
      </c>
      <c r="C155" s="8" t="s">
        <v>211</v>
      </c>
      <c r="D155" s="36">
        <f>D156</f>
        <v>30000</v>
      </c>
      <c r="E155" s="36">
        <f t="shared" ref="E155:F157" si="66">E156</f>
        <v>30150</v>
      </c>
      <c r="F155" s="36">
        <f t="shared" si="66"/>
        <v>30120</v>
      </c>
      <c r="G155" s="41">
        <f t="shared" si="57"/>
        <v>100.4</v>
      </c>
      <c r="H155" s="34">
        <f t="shared" si="58"/>
        <v>99.900497512437809</v>
      </c>
      <c r="I155" s="71"/>
    </row>
    <row r="156" spans="1:9" ht="52.5" customHeight="1">
      <c r="A156" s="7" t="s">
        <v>382</v>
      </c>
      <c r="B156" s="8" t="s">
        <v>221</v>
      </c>
      <c r="C156" s="8" t="s">
        <v>211</v>
      </c>
      <c r="D156" s="36">
        <f>D157</f>
        <v>30000</v>
      </c>
      <c r="E156" s="36">
        <f t="shared" si="66"/>
        <v>30150</v>
      </c>
      <c r="F156" s="36">
        <f t="shared" si="66"/>
        <v>30120</v>
      </c>
      <c r="G156" s="41">
        <f t="shared" si="57"/>
        <v>100.4</v>
      </c>
      <c r="H156" s="34">
        <f t="shared" si="58"/>
        <v>99.900497512437809</v>
      </c>
      <c r="I156" s="71"/>
    </row>
    <row r="157" spans="1:9" ht="34.5" customHeight="1">
      <c r="A157" s="9" t="s">
        <v>222</v>
      </c>
      <c r="B157" s="8" t="s">
        <v>223</v>
      </c>
      <c r="C157" s="10" t="s">
        <v>211</v>
      </c>
      <c r="D157" s="37">
        <f>D158</f>
        <v>30000</v>
      </c>
      <c r="E157" s="37">
        <f t="shared" si="66"/>
        <v>30150</v>
      </c>
      <c r="F157" s="37">
        <f t="shared" si="66"/>
        <v>30120</v>
      </c>
      <c r="G157" s="48">
        <f t="shared" si="57"/>
        <v>100.4</v>
      </c>
      <c r="H157" s="49">
        <f t="shared" si="58"/>
        <v>99.900497512437809</v>
      </c>
      <c r="I157" s="71"/>
    </row>
    <row r="158" spans="1:9" ht="33.75" customHeight="1">
      <c r="A158" s="11" t="s">
        <v>224</v>
      </c>
      <c r="B158" s="10" t="s">
        <v>225</v>
      </c>
      <c r="C158" s="10" t="s">
        <v>211</v>
      </c>
      <c r="D158" s="37">
        <v>30000</v>
      </c>
      <c r="E158" s="37">
        <v>30150</v>
      </c>
      <c r="F158" s="37">
        <v>30120</v>
      </c>
      <c r="G158" s="48">
        <f t="shared" si="57"/>
        <v>100.4</v>
      </c>
      <c r="H158" s="49">
        <f t="shared" si="58"/>
        <v>99.900497512437809</v>
      </c>
      <c r="I158" s="71"/>
    </row>
    <row r="159" spans="1:9" ht="47.25">
      <c r="A159" s="7" t="s">
        <v>383</v>
      </c>
      <c r="B159" s="8" t="s">
        <v>196</v>
      </c>
      <c r="C159" s="8" t="s">
        <v>211</v>
      </c>
      <c r="D159" s="36">
        <f>D160</f>
        <v>541000</v>
      </c>
      <c r="E159" s="36">
        <f t="shared" ref="E159:F161" si="67">E160</f>
        <v>433000</v>
      </c>
      <c r="F159" s="36">
        <f t="shared" si="67"/>
        <v>431950.97</v>
      </c>
      <c r="G159" s="41">
        <f t="shared" si="57"/>
        <v>79.843062846580409</v>
      </c>
      <c r="H159" s="34">
        <f t="shared" si="58"/>
        <v>99.757729792147799</v>
      </c>
      <c r="I159" s="71"/>
    </row>
    <row r="160" spans="1:9" ht="63">
      <c r="A160" s="7" t="s">
        <v>384</v>
      </c>
      <c r="B160" s="8" t="s">
        <v>197</v>
      </c>
      <c r="C160" s="8" t="s">
        <v>211</v>
      </c>
      <c r="D160" s="36">
        <f>D161</f>
        <v>541000</v>
      </c>
      <c r="E160" s="36">
        <f t="shared" si="67"/>
        <v>433000</v>
      </c>
      <c r="F160" s="36">
        <f t="shared" si="67"/>
        <v>431950.97</v>
      </c>
      <c r="G160" s="41">
        <f t="shared" si="57"/>
        <v>79.843062846580409</v>
      </c>
      <c r="H160" s="34">
        <f t="shared" si="58"/>
        <v>99.757729792147799</v>
      </c>
      <c r="I160" s="71"/>
    </row>
    <row r="161" spans="1:9" ht="63">
      <c r="A161" s="9" t="s">
        <v>194</v>
      </c>
      <c r="B161" s="10" t="s">
        <v>198</v>
      </c>
      <c r="C161" s="10" t="s">
        <v>211</v>
      </c>
      <c r="D161" s="37">
        <f>D162</f>
        <v>541000</v>
      </c>
      <c r="E161" s="37">
        <f t="shared" si="67"/>
        <v>433000</v>
      </c>
      <c r="F161" s="37">
        <f t="shared" si="67"/>
        <v>431950.97</v>
      </c>
      <c r="G161" s="48">
        <f t="shared" si="57"/>
        <v>79.843062846580409</v>
      </c>
      <c r="H161" s="49">
        <f t="shared" si="58"/>
        <v>99.757729792147799</v>
      </c>
      <c r="I161" s="71"/>
    </row>
    <row r="162" spans="1:9" ht="31.5">
      <c r="A162" s="11" t="s">
        <v>195</v>
      </c>
      <c r="B162" s="10" t="s">
        <v>199</v>
      </c>
      <c r="C162" s="10" t="s">
        <v>211</v>
      </c>
      <c r="D162" s="37">
        <v>541000</v>
      </c>
      <c r="E162" s="37">
        <v>433000</v>
      </c>
      <c r="F162" s="37">
        <v>431950.97</v>
      </c>
      <c r="G162" s="48">
        <f t="shared" si="57"/>
        <v>79.843062846580409</v>
      </c>
      <c r="H162" s="49">
        <f t="shared" si="58"/>
        <v>99.757729792147799</v>
      </c>
      <c r="I162" s="71"/>
    </row>
    <row r="163" spans="1:9" ht="47.25">
      <c r="A163" s="7" t="s">
        <v>452</v>
      </c>
      <c r="B163" s="8" t="s">
        <v>163</v>
      </c>
      <c r="C163" s="8" t="s">
        <v>211</v>
      </c>
      <c r="D163" s="36">
        <f>D164</f>
        <v>330000</v>
      </c>
      <c r="E163" s="36">
        <f t="shared" ref="E163:F165" si="68">E164</f>
        <v>330000</v>
      </c>
      <c r="F163" s="36">
        <f t="shared" si="68"/>
        <v>330000</v>
      </c>
      <c r="G163" s="41">
        <f t="shared" si="57"/>
        <v>100</v>
      </c>
      <c r="H163" s="34">
        <f t="shared" si="58"/>
        <v>100</v>
      </c>
      <c r="I163" s="71"/>
    </row>
    <row r="164" spans="1:9" ht="63">
      <c r="A164" s="7" t="s">
        <v>453</v>
      </c>
      <c r="B164" s="8" t="s">
        <v>164</v>
      </c>
      <c r="C164" s="8" t="s">
        <v>211</v>
      </c>
      <c r="D164" s="36">
        <f>D165</f>
        <v>330000</v>
      </c>
      <c r="E164" s="36">
        <f t="shared" si="68"/>
        <v>330000</v>
      </c>
      <c r="F164" s="36">
        <f t="shared" si="68"/>
        <v>330000</v>
      </c>
      <c r="G164" s="41">
        <f t="shared" si="57"/>
        <v>100</v>
      </c>
      <c r="H164" s="34">
        <f t="shared" si="58"/>
        <v>100</v>
      </c>
      <c r="I164" s="71"/>
    </row>
    <row r="165" spans="1:9" ht="78.75">
      <c r="A165" s="9" t="s">
        <v>162</v>
      </c>
      <c r="B165" s="10" t="s">
        <v>165</v>
      </c>
      <c r="C165" s="10" t="s">
        <v>211</v>
      </c>
      <c r="D165" s="37">
        <f>D166</f>
        <v>330000</v>
      </c>
      <c r="E165" s="37">
        <f t="shared" si="68"/>
        <v>330000</v>
      </c>
      <c r="F165" s="37">
        <f t="shared" si="68"/>
        <v>330000</v>
      </c>
      <c r="G165" s="48">
        <f t="shared" si="57"/>
        <v>100</v>
      </c>
      <c r="H165" s="49">
        <f t="shared" si="58"/>
        <v>100</v>
      </c>
      <c r="I165" s="71"/>
    </row>
    <row r="166" spans="1:9" ht="31.5">
      <c r="A166" s="11" t="s">
        <v>189</v>
      </c>
      <c r="B166" s="10" t="s">
        <v>166</v>
      </c>
      <c r="C166" s="10" t="s">
        <v>211</v>
      </c>
      <c r="D166" s="37">
        <v>330000</v>
      </c>
      <c r="E166" s="37">
        <v>330000</v>
      </c>
      <c r="F166" s="37">
        <v>330000</v>
      </c>
      <c r="G166" s="48">
        <f t="shared" si="57"/>
        <v>100</v>
      </c>
      <c r="H166" s="49">
        <f t="shared" si="58"/>
        <v>100</v>
      </c>
      <c r="I166" s="71"/>
    </row>
    <row r="167" spans="1:9" ht="96.75" customHeight="1">
      <c r="A167" s="7" t="s">
        <v>385</v>
      </c>
      <c r="B167" s="8" t="s">
        <v>171</v>
      </c>
      <c r="C167" s="8" t="s">
        <v>211</v>
      </c>
      <c r="D167" s="36">
        <f>D168</f>
        <v>13986979.23</v>
      </c>
      <c r="E167" s="36">
        <f t="shared" ref="E167:F167" si="69">E168</f>
        <v>25956887.900000002</v>
      </c>
      <c r="F167" s="36">
        <f t="shared" si="69"/>
        <v>14403070.239999998</v>
      </c>
      <c r="G167" s="41">
        <f t="shared" si="57"/>
        <v>102.97484541270745</v>
      </c>
      <c r="H167" s="34">
        <f t="shared" si="58"/>
        <v>55.488432571302191</v>
      </c>
      <c r="I167" s="92" t="s">
        <v>552</v>
      </c>
    </row>
    <row r="168" spans="1:9" ht="94.5">
      <c r="A168" s="7" t="s">
        <v>386</v>
      </c>
      <c r="B168" s="8" t="s">
        <v>168</v>
      </c>
      <c r="C168" s="8" t="s">
        <v>211</v>
      </c>
      <c r="D168" s="36">
        <f>D169+D175+D178+D180+D182+D186+D190+D184</f>
        <v>13986979.23</v>
      </c>
      <c r="E168" s="36">
        <f>E169+E175+E178+E180+E182+E186+E190+E184</f>
        <v>25956887.900000002</v>
      </c>
      <c r="F168" s="36">
        <f>F169+F175+F178+F180+F182+F186+F190+F184</f>
        <v>14403070.239999998</v>
      </c>
      <c r="G168" s="41">
        <f t="shared" si="57"/>
        <v>102.97484541270745</v>
      </c>
      <c r="H168" s="34">
        <f t="shared" si="58"/>
        <v>55.488432571302191</v>
      </c>
      <c r="I168" s="79" t="s">
        <v>540</v>
      </c>
    </row>
    <row r="169" spans="1:9" ht="47.25">
      <c r="A169" s="9" t="s">
        <v>169</v>
      </c>
      <c r="B169" s="10" t="s">
        <v>188</v>
      </c>
      <c r="C169" s="10" t="s">
        <v>211</v>
      </c>
      <c r="D169" s="37">
        <f>D170+D171+D172+D173+D174</f>
        <v>5000000</v>
      </c>
      <c r="E169" s="37">
        <f>E170+E171+E172+E173+E174</f>
        <v>20999957.420000002</v>
      </c>
      <c r="F169" s="37">
        <f>F170+F171+F172+F173+F174</f>
        <v>9446139.7599999998</v>
      </c>
      <c r="G169" s="48">
        <f t="shared" si="57"/>
        <v>188.9227952</v>
      </c>
      <c r="H169" s="49">
        <f t="shared" si="58"/>
        <v>44.981709110532087</v>
      </c>
      <c r="I169" s="79" t="s">
        <v>540</v>
      </c>
    </row>
    <row r="170" spans="1:9" ht="47.25">
      <c r="A170" s="11" t="s">
        <v>285</v>
      </c>
      <c r="B170" s="10" t="s">
        <v>286</v>
      </c>
      <c r="C170" s="10" t="s">
        <v>211</v>
      </c>
      <c r="D170" s="37">
        <v>2000000</v>
      </c>
      <c r="E170" s="37">
        <v>4111249.18</v>
      </c>
      <c r="F170" s="37">
        <v>3663427.56</v>
      </c>
      <c r="G170" s="48">
        <f t="shared" si="57"/>
        <v>183.171378</v>
      </c>
      <c r="H170" s="49">
        <f t="shared" si="58"/>
        <v>89.107407496035066</v>
      </c>
      <c r="I170" s="70" t="s">
        <v>525</v>
      </c>
    </row>
    <row r="171" spans="1:9" ht="50.25" customHeight="1">
      <c r="A171" s="27" t="s">
        <v>387</v>
      </c>
      <c r="B171" s="10" t="s">
        <v>388</v>
      </c>
      <c r="C171" s="10" t="s">
        <v>211</v>
      </c>
      <c r="D171" s="37">
        <v>1000000</v>
      </c>
      <c r="E171" s="37">
        <v>2622133.4500000002</v>
      </c>
      <c r="F171" s="37">
        <v>0</v>
      </c>
      <c r="G171" s="48">
        <f t="shared" si="57"/>
        <v>0</v>
      </c>
      <c r="H171" s="49">
        <f t="shared" si="58"/>
        <v>0</v>
      </c>
      <c r="I171" s="70" t="s">
        <v>525</v>
      </c>
    </row>
    <row r="172" spans="1:9" ht="50.25" customHeight="1">
      <c r="A172" s="9" t="s">
        <v>404</v>
      </c>
      <c r="B172" s="10" t="s">
        <v>405</v>
      </c>
      <c r="C172" s="10" t="s">
        <v>211</v>
      </c>
      <c r="D172" s="37">
        <v>1000000</v>
      </c>
      <c r="E172" s="37">
        <v>2299445</v>
      </c>
      <c r="F172" s="37">
        <v>0</v>
      </c>
      <c r="G172" s="48">
        <f t="shared" si="57"/>
        <v>0</v>
      </c>
      <c r="H172" s="49">
        <f t="shared" si="58"/>
        <v>0</v>
      </c>
      <c r="I172" s="70" t="s">
        <v>525</v>
      </c>
    </row>
    <row r="173" spans="1:9" ht="52.5" customHeight="1">
      <c r="A173" s="27" t="s">
        <v>406</v>
      </c>
      <c r="B173" s="10" t="s">
        <v>407</v>
      </c>
      <c r="C173" s="10" t="s">
        <v>211</v>
      </c>
      <c r="D173" s="37">
        <v>1000000</v>
      </c>
      <c r="E173" s="37">
        <v>2181590.23</v>
      </c>
      <c r="F173" s="37">
        <v>0</v>
      </c>
      <c r="G173" s="48">
        <f t="shared" si="57"/>
        <v>0</v>
      </c>
      <c r="H173" s="49">
        <f t="shared" si="58"/>
        <v>0</v>
      </c>
      <c r="I173" s="70" t="s">
        <v>525</v>
      </c>
    </row>
    <row r="174" spans="1:9" ht="84" customHeight="1">
      <c r="A174" s="60" t="s">
        <v>338</v>
      </c>
      <c r="B174" s="54" t="s">
        <v>506</v>
      </c>
      <c r="C174" s="54" t="s">
        <v>211</v>
      </c>
      <c r="D174" s="37">
        <v>0</v>
      </c>
      <c r="E174" s="37">
        <v>9785539.5600000005</v>
      </c>
      <c r="F174" s="37">
        <v>5782712.2000000002</v>
      </c>
      <c r="G174" s="48" t="e">
        <f t="shared" si="57"/>
        <v>#DIV/0!</v>
      </c>
      <c r="H174" s="49">
        <f t="shared" si="58"/>
        <v>59.094464485512745</v>
      </c>
      <c r="I174" s="63" t="s">
        <v>526</v>
      </c>
    </row>
    <row r="175" spans="1:9" ht="47.25">
      <c r="A175" s="9" t="s">
        <v>170</v>
      </c>
      <c r="B175" s="10" t="s">
        <v>182</v>
      </c>
      <c r="C175" s="10" t="s">
        <v>211</v>
      </c>
      <c r="D175" s="37">
        <f>D177+D176</f>
        <v>3000000</v>
      </c>
      <c r="E175" s="37">
        <f t="shared" ref="E175:F175" si="70">E177+E176</f>
        <v>2853385.05</v>
      </c>
      <c r="F175" s="37">
        <f t="shared" si="70"/>
        <v>2853385.05</v>
      </c>
      <c r="G175" s="48">
        <f t="shared" si="57"/>
        <v>95.11283499999999</v>
      </c>
      <c r="H175" s="49">
        <f t="shared" si="58"/>
        <v>100</v>
      </c>
      <c r="I175" s="71"/>
    </row>
    <row r="176" spans="1:9" ht="31.5">
      <c r="A176" s="60" t="s">
        <v>283</v>
      </c>
      <c r="B176" s="54" t="s">
        <v>505</v>
      </c>
      <c r="C176" s="54" t="s">
        <v>211</v>
      </c>
      <c r="D176" s="37">
        <v>0</v>
      </c>
      <c r="E176" s="37">
        <v>562688.81999999995</v>
      </c>
      <c r="F176" s="37">
        <v>562688.81999999995</v>
      </c>
      <c r="G176" s="48" t="e">
        <f t="shared" si="57"/>
        <v>#DIV/0!</v>
      </c>
      <c r="H176" s="49">
        <f t="shared" si="58"/>
        <v>100</v>
      </c>
      <c r="I176" s="71"/>
    </row>
    <row r="177" spans="1:9" ht="18.75" customHeight="1">
      <c r="A177" s="11" t="s">
        <v>294</v>
      </c>
      <c r="B177" s="10" t="s">
        <v>295</v>
      </c>
      <c r="C177" s="10" t="s">
        <v>211</v>
      </c>
      <c r="D177" s="37">
        <v>3000000</v>
      </c>
      <c r="E177" s="37">
        <v>2290696.23</v>
      </c>
      <c r="F177" s="37">
        <v>2290696.23</v>
      </c>
      <c r="G177" s="48">
        <f t="shared" si="57"/>
        <v>76.356540999999993</v>
      </c>
      <c r="H177" s="49">
        <f t="shared" si="58"/>
        <v>100</v>
      </c>
      <c r="I177" s="71"/>
    </row>
    <row r="178" spans="1:9" ht="47.25">
      <c r="A178" s="9" t="s">
        <v>215</v>
      </c>
      <c r="B178" s="10" t="s">
        <v>214</v>
      </c>
      <c r="C178" s="10" t="s">
        <v>211</v>
      </c>
      <c r="D178" s="37">
        <f>D179</f>
        <v>2000000</v>
      </c>
      <c r="E178" s="37">
        <f t="shared" ref="E178:F178" si="71">E179</f>
        <v>163696.4</v>
      </c>
      <c r="F178" s="37">
        <f t="shared" si="71"/>
        <v>163696.4</v>
      </c>
      <c r="G178" s="48">
        <f t="shared" si="57"/>
        <v>8.1848200000000002</v>
      </c>
      <c r="H178" s="49">
        <f t="shared" si="58"/>
        <v>100</v>
      </c>
      <c r="I178" s="71"/>
    </row>
    <row r="179" spans="1:9" ht="44.25" customHeight="1">
      <c r="A179" s="20" t="s">
        <v>216</v>
      </c>
      <c r="B179" s="10" t="s">
        <v>227</v>
      </c>
      <c r="C179" s="10" t="s">
        <v>211</v>
      </c>
      <c r="D179" s="37">
        <v>2000000</v>
      </c>
      <c r="E179" s="37">
        <v>163696.4</v>
      </c>
      <c r="F179" s="37">
        <v>163696.4</v>
      </c>
      <c r="G179" s="48">
        <f t="shared" si="57"/>
        <v>8.1848200000000002</v>
      </c>
      <c r="H179" s="49">
        <f t="shared" si="58"/>
        <v>100</v>
      </c>
      <c r="I179" s="19"/>
    </row>
    <row r="180" spans="1:9" ht="47.25">
      <c r="A180" s="9" t="s">
        <v>181</v>
      </c>
      <c r="B180" s="10" t="s">
        <v>228</v>
      </c>
      <c r="C180" s="10" t="s">
        <v>211</v>
      </c>
      <c r="D180" s="37">
        <f>D181</f>
        <v>500000</v>
      </c>
      <c r="E180" s="37">
        <f t="shared" ref="E180:F180" si="72">E181</f>
        <v>500000</v>
      </c>
      <c r="F180" s="37">
        <f t="shared" si="72"/>
        <v>500000</v>
      </c>
      <c r="G180" s="48">
        <f t="shared" si="57"/>
        <v>100</v>
      </c>
      <c r="H180" s="49">
        <f t="shared" si="58"/>
        <v>100</v>
      </c>
      <c r="I180" s="71"/>
    </row>
    <row r="181" spans="1:9">
      <c r="A181" s="11" t="s">
        <v>180</v>
      </c>
      <c r="B181" s="10" t="s">
        <v>229</v>
      </c>
      <c r="C181" s="10" t="s">
        <v>211</v>
      </c>
      <c r="D181" s="37">
        <v>500000</v>
      </c>
      <c r="E181" s="37">
        <v>500000</v>
      </c>
      <c r="F181" s="37">
        <v>500000</v>
      </c>
      <c r="G181" s="48">
        <f t="shared" si="57"/>
        <v>100</v>
      </c>
      <c r="H181" s="49">
        <f t="shared" si="58"/>
        <v>100</v>
      </c>
      <c r="I181" s="71"/>
    </row>
    <row r="182" spans="1:9" ht="47.25">
      <c r="A182" s="19" t="s">
        <v>212</v>
      </c>
      <c r="B182" s="10" t="s">
        <v>226</v>
      </c>
      <c r="C182" s="10" t="s">
        <v>211</v>
      </c>
      <c r="D182" s="37">
        <f>D183</f>
        <v>240000</v>
      </c>
      <c r="E182" s="37">
        <f t="shared" ref="E182:F182" si="73">E183</f>
        <v>0</v>
      </c>
      <c r="F182" s="37">
        <f t="shared" si="73"/>
        <v>0</v>
      </c>
      <c r="G182" s="48">
        <f t="shared" si="57"/>
        <v>0</v>
      </c>
      <c r="H182" s="49" t="e">
        <f t="shared" si="58"/>
        <v>#DIV/0!</v>
      </c>
      <c r="I182" s="71"/>
    </row>
    <row r="183" spans="1:9" ht="14.25" customHeight="1">
      <c r="A183" s="19" t="s">
        <v>213</v>
      </c>
      <c r="B183" s="10" t="s">
        <v>230</v>
      </c>
      <c r="C183" s="10" t="s">
        <v>211</v>
      </c>
      <c r="D183" s="37">
        <v>240000</v>
      </c>
      <c r="E183" s="37">
        <v>0</v>
      </c>
      <c r="F183" s="37">
        <v>0</v>
      </c>
      <c r="G183" s="48">
        <f t="shared" si="57"/>
        <v>0</v>
      </c>
      <c r="H183" s="49" t="e">
        <f t="shared" si="58"/>
        <v>#DIV/0!</v>
      </c>
      <c r="I183" s="71"/>
    </row>
    <row r="184" spans="1:9" ht="48.6" customHeight="1">
      <c r="A184" s="53" t="s">
        <v>507</v>
      </c>
      <c r="B184" s="54" t="s">
        <v>508</v>
      </c>
      <c r="C184" s="54" t="s">
        <v>211</v>
      </c>
      <c r="D184" s="37">
        <f>D185</f>
        <v>0</v>
      </c>
      <c r="E184" s="37">
        <f t="shared" ref="E184:F184" si="74">E185</f>
        <v>700000</v>
      </c>
      <c r="F184" s="37">
        <f t="shared" si="74"/>
        <v>700000</v>
      </c>
      <c r="G184" s="48" t="e">
        <f t="shared" si="57"/>
        <v>#DIV/0!</v>
      </c>
      <c r="H184" s="49">
        <f t="shared" si="58"/>
        <v>100</v>
      </c>
      <c r="I184" s="71"/>
    </row>
    <row r="185" spans="1:9" ht="14.25" customHeight="1">
      <c r="A185" s="53" t="s">
        <v>306</v>
      </c>
      <c r="B185" s="54" t="s">
        <v>509</v>
      </c>
      <c r="C185" s="54" t="s">
        <v>211</v>
      </c>
      <c r="D185" s="37">
        <v>0</v>
      </c>
      <c r="E185" s="37">
        <v>700000</v>
      </c>
      <c r="F185" s="37">
        <v>700000</v>
      </c>
      <c r="G185" s="48" t="e">
        <f t="shared" si="57"/>
        <v>#DIV/0!</v>
      </c>
      <c r="H185" s="49">
        <f t="shared" si="58"/>
        <v>100</v>
      </c>
      <c r="I185" s="71"/>
    </row>
    <row r="186" spans="1:9" ht="47.25">
      <c r="A186" s="11" t="s">
        <v>291</v>
      </c>
      <c r="B186" s="10" t="s">
        <v>290</v>
      </c>
      <c r="C186" s="10" t="s">
        <v>211</v>
      </c>
      <c r="D186" s="37">
        <f>D187+D188+D189</f>
        <v>3238841.23</v>
      </c>
      <c r="E186" s="37">
        <f t="shared" ref="E186:F186" si="75">E187+E188+E189</f>
        <v>739849.03</v>
      </c>
      <c r="F186" s="37">
        <f t="shared" si="75"/>
        <v>739849.03</v>
      </c>
      <c r="G186" s="48">
        <f t="shared" si="57"/>
        <v>22.843016296911845</v>
      </c>
      <c r="H186" s="49">
        <f t="shared" si="58"/>
        <v>100</v>
      </c>
      <c r="I186" s="71"/>
    </row>
    <row r="187" spans="1:9" ht="51" customHeight="1">
      <c r="A187" s="11" t="s">
        <v>268</v>
      </c>
      <c r="B187" s="10" t="s">
        <v>344</v>
      </c>
      <c r="C187" s="10" t="s">
        <v>211</v>
      </c>
      <c r="D187" s="37">
        <v>279445.12</v>
      </c>
      <c r="E187" s="37">
        <v>0</v>
      </c>
      <c r="F187" s="37">
        <v>0</v>
      </c>
      <c r="G187" s="48">
        <f t="shared" si="57"/>
        <v>0</v>
      </c>
      <c r="H187" s="49" t="e">
        <f t="shared" si="58"/>
        <v>#DIV/0!</v>
      </c>
      <c r="I187" s="19"/>
    </row>
    <row r="188" spans="1:9" ht="27" customHeight="1">
      <c r="A188" s="11" t="s">
        <v>342</v>
      </c>
      <c r="B188" s="10" t="s">
        <v>292</v>
      </c>
      <c r="C188" s="10" t="s">
        <v>211</v>
      </c>
      <c r="D188" s="37">
        <v>2870614.23</v>
      </c>
      <c r="E188" s="37">
        <v>717653.56</v>
      </c>
      <c r="F188" s="37">
        <v>717653.56</v>
      </c>
      <c r="G188" s="48">
        <f t="shared" si="57"/>
        <v>25.000000087089379</v>
      </c>
      <c r="H188" s="49">
        <f t="shared" si="58"/>
        <v>100</v>
      </c>
      <c r="I188" s="71"/>
    </row>
    <row r="189" spans="1:9" ht="31.5">
      <c r="A189" s="11" t="s">
        <v>343</v>
      </c>
      <c r="B189" s="10" t="s">
        <v>293</v>
      </c>
      <c r="C189" s="10" t="s">
        <v>211</v>
      </c>
      <c r="D189" s="37">
        <v>88781.88</v>
      </c>
      <c r="E189" s="37">
        <v>22195.47</v>
      </c>
      <c r="F189" s="37">
        <v>22195.47</v>
      </c>
      <c r="G189" s="48">
        <f t="shared" si="57"/>
        <v>25</v>
      </c>
      <c r="H189" s="49">
        <f t="shared" si="58"/>
        <v>100</v>
      </c>
      <c r="I189" s="71"/>
    </row>
    <row r="190" spans="1:9" ht="31.5">
      <c r="A190" s="11" t="s">
        <v>471</v>
      </c>
      <c r="B190" s="10" t="s">
        <v>472</v>
      </c>
      <c r="C190" s="10" t="s">
        <v>211</v>
      </c>
      <c r="D190" s="37">
        <f>D191</f>
        <v>8138</v>
      </c>
      <c r="E190" s="37">
        <f t="shared" ref="E190:F190" si="76">E191</f>
        <v>0</v>
      </c>
      <c r="F190" s="37">
        <f t="shared" si="76"/>
        <v>0</v>
      </c>
      <c r="G190" s="48">
        <f t="shared" si="57"/>
        <v>0</v>
      </c>
      <c r="H190" s="49" t="e">
        <f t="shared" si="58"/>
        <v>#DIV/0!</v>
      </c>
      <c r="I190" s="71"/>
    </row>
    <row r="191" spans="1:9" ht="173.25">
      <c r="A191" s="11" t="s">
        <v>473</v>
      </c>
      <c r="B191" s="52" t="s">
        <v>474</v>
      </c>
      <c r="C191" s="10" t="s">
        <v>211</v>
      </c>
      <c r="D191" s="37">
        <v>8138</v>
      </c>
      <c r="E191" s="37">
        <v>0</v>
      </c>
      <c r="F191" s="37">
        <v>0</v>
      </c>
      <c r="G191" s="48">
        <f t="shared" si="57"/>
        <v>0</v>
      </c>
      <c r="H191" s="49" t="e">
        <f t="shared" si="58"/>
        <v>#DIV/0!</v>
      </c>
      <c r="I191" s="71"/>
    </row>
    <row r="192" spans="1:9" ht="47.25">
      <c r="A192" s="7" t="s">
        <v>389</v>
      </c>
      <c r="B192" s="8" t="s">
        <v>78</v>
      </c>
      <c r="C192" s="8" t="s">
        <v>211</v>
      </c>
      <c r="D192" s="36">
        <f>D193</f>
        <v>6418089.71</v>
      </c>
      <c r="E192" s="36">
        <f t="shared" ref="E192:F194" si="77">E193</f>
        <v>5506149.5999999996</v>
      </c>
      <c r="F192" s="36">
        <f t="shared" si="77"/>
        <v>5506149.5999999996</v>
      </c>
      <c r="G192" s="41">
        <f t="shared" si="57"/>
        <v>85.791097488414508</v>
      </c>
      <c r="H192" s="34">
        <f t="shared" si="58"/>
        <v>100</v>
      </c>
      <c r="I192" s="71"/>
    </row>
    <row r="193" spans="1:9" ht="63">
      <c r="A193" s="7" t="s">
        <v>390</v>
      </c>
      <c r="B193" s="8" t="s">
        <v>79</v>
      </c>
      <c r="C193" s="8" t="s">
        <v>211</v>
      </c>
      <c r="D193" s="36">
        <f>D194</f>
        <v>6418089.71</v>
      </c>
      <c r="E193" s="36">
        <f t="shared" si="77"/>
        <v>5506149.5999999996</v>
      </c>
      <c r="F193" s="36">
        <f t="shared" si="77"/>
        <v>5506149.5999999996</v>
      </c>
      <c r="G193" s="41">
        <f t="shared" si="57"/>
        <v>85.791097488414508</v>
      </c>
      <c r="H193" s="34">
        <f t="shared" si="58"/>
        <v>100</v>
      </c>
      <c r="I193" s="71"/>
    </row>
    <row r="194" spans="1:9" ht="47.25">
      <c r="A194" s="9" t="s">
        <v>102</v>
      </c>
      <c r="B194" s="10" t="s">
        <v>80</v>
      </c>
      <c r="C194" s="10" t="s">
        <v>211</v>
      </c>
      <c r="D194" s="37">
        <f>D195</f>
        <v>6418089.71</v>
      </c>
      <c r="E194" s="37">
        <f t="shared" si="77"/>
        <v>5506149.5999999996</v>
      </c>
      <c r="F194" s="37">
        <f t="shared" si="77"/>
        <v>5506149.5999999996</v>
      </c>
      <c r="G194" s="48">
        <f t="shared" si="57"/>
        <v>85.791097488414508</v>
      </c>
      <c r="H194" s="49">
        <f t="shared" si="58"/>
        <v>100</v>
      </c>
      <c r="I194" s="71"/>
    </row>
    <row r="195" spans="1:9" ht="31.5">
      <c r="A195" s="11" t="s">
        <v>250</v>
      </c>
      <c r="B195" s="28" t="s">
        <v>249</v>
      </c>
      <c r="C195" s="10" t="s">
        <v>211</v>
      </c>
      <c r="D195" s="37">
        <v>6418089.71</v>
      </c>
      <c r="E195" s="37">
        <v>5506149.5999999996</v>
      </c>
      <c r="F195" s="37">
        <v>5506149.5999999996</v>
      </c>
      <c r="G195" s="48">
        <f t="shared" si="57"/>
        <v>85.791097488414508</v>
      </c>
      <c r="H195" s="49">
        <f t="shared" si="58"/>
        <v>100</v>
      </c>
      <c r="I195" s="71"/>
    </row>
    <row r="196" spans="1:9" ht="43.5" customHeight="1">
      <c r="A196" s="7" t="s">
        <v>391</v>
      </c>
      <c r="B196" s="8" t="s">
        <v>81</v>
      </c>
      <c r="C196" s="8" t="s">
        <v>211</v>
      </c>
      <c r="D196" s="36">
        <f>D197</f>
        <v>1101832</v>
      </c>
      <c r="E196" s="36">
        <f t="shared" ref="E196:F198" si="78">E197</f>
        <v>152946.73000000001</v>
      </c>
      <c r="F196" s="36">
        <f t="shared" si="78"/>
        <v>152946.73000000001</v>
      </c>
      <c r="G196" s="41">
        <f t="shared" si="57"/>
        <v>13.881129791111531</v>
      </c>
      <c r="H196" s="34">
        <f t="shared" si="58"/>
        <v>100</v>
      </c>
      <c r="I196" s="71"/>
    </row>
    <row r="197" spans="1:9" ht="47.25">
      <c r="A197" s="7" t="s">
        <v>392</v>
      </c>
      <c r="B197" s="8" t="s">
        <v>82</v>
      </c>
      <c r="C197" s="8" t="s">
        <v>211</v>
      </c>
      <c r="D197" s="36">
        <f>D198</f>
        <v>1101832</v>
      </c>
      <c r="E197" s="36">
        <f t="shared" si="78"/>
        <v>152946.73000000001</v>
      </c>
      <c r="F197" s="36">
        <f t="shared" si="78"/>
        <v>152946.73000000001</v>
      </c>
      <c r="G197" s="41">
        <f t="shared" si="57"/>
        <v>13.881129791111531</v>
      </c>
      <c r="H197" s="34">
        <f t="shared" si="58"/>
        <v>100</v>
      </c>
      <c r="I197" s="71"/>
    </row>
    <row r="198" spans="1:9" ht="63">
      <c r="A198" s="9" t="s">
        <v>185</v>
      </c>
      <c r="B198" s="10" t="s">
        <v>83</v>
      </c>
      <c r="C198" s="10" t="s">
        <v>211</v>
      </c>
      <c r="D198" s="37">
        <f>D199</f>
        <v>1101832</v>
      </c>
      <c r="E198" s="37">
        <f t="shared" si="78"/>
        <v>152946.73000000001</v>
      </c>
      <c r="F198" s="37">
        <f t="shared" si="78"/>
        <v>152946.73000000001</v>
      </c>
      <c r="G198" s="48">
        <f t="shared" ref="G198:G261" si="79">F198/D198*100</f>
        <v>13.881129791111531</v>
      </c>
      <c r="H198" s="49">
        <f t="shared" ref="H198:H261" si="80">F198/E198*100</f>
        <v>100</v>
      </c>
      <c r="I198" s="71"/>
    </row>
    <row r="199" spans="1:9" ht="69" customHeight="1">
      <c r="A199" s="11" t="s">
        <v>18</v>
      </c>
      <c r="B199" s="10" t="s">
        <v>84</v>
      </c>
      <c r="C199" s="10" t="s">
        <v>211</v>
      </c>
      <c r="D199" s="37">
        <v>1101832</v>
      </c>
      <c r="E199" s="37">
        <v>152946.73000000001</v>
      </c>
      <c r="F199" s="37">
        <v>152946.73000000001</v>
      </c>
      <c r="G199" s="48">
        <f t="shared" si="79"/>
        <v>13.881129791111531</v>
      </c>
      <c r="H199" s="49">
        <f t="shared" si="80"/>
        <v>100</v>
      </c>
      <c r="I199" s="19"/>
    </row>
    <row r="200" spans="1:9" ht="82.5" customHeight="1">
      <c r="A200" s="29" t="s">
        <v>259</v>
      </c>
      <c r="B200" s="8" t="s">
        <v>261</v>
      </c>
      <c r="C200" s="8" t="s">
        <v>211</v>
      </c>
      <c r="D200" s="36">
        <f>D201</f>
        <v>10000000</v>
      </c>
      <c r="E200" s="36">
        <f>E201</f>
        <v>238274966.38</v>
      </c>
      <c r="F200" s="36">
        <f>F201</f>
        <v>238272757.22999999</v>
      </c>
      <c r="G200" s="41">
        <f t="shared" si="79"/>
        <v>2382.7275722999998</v>
      </c>
      <c r="H200" s="34">
        <f t="shared" si="80"/>
        <v>99.999072856862142</v>
      </c>
      <c r="I200" s="19"/>
    </row>
    <row r="201" spans="1:9" ht="82.5" customHeight="1">
      <c r="A201" s="29" t="s">
        <v>260</v>
      </c>
      <c r="B201" s="8" t="s">
        <v>262</v>
      </c>
      <c r="C201" s="8" t="s">
        <v>211</v>
      </c>
      <c r="D201" s="36">
        <f>D202</f>
        <v>10000000</v>
      </c>
      <c r="E201" s="36">
        <f t="shared" ref="E201:F201" si="81">E202</f>
        <v>238274966.38</v>
      </c>
      <c r="F201" s="36">
        <f t="shared" si="81"/>
        <v>238272757.22999999</v>
      </c>
      <c r="G201" s="41">
        <f t="shared" si="79"/>
        <v>2382.7275722999998</v>
      </c>
      <c r="H201" s="34">
        <f t="shared" si="80"/>
        <v>99.999072856862142</v>
      </c>
      <c r="I201" s="71"/>
    </row>
    <row r="202" spans="1:9" s="43" customFormat="1" ht="36.75" customHeight="1">
      <c r="A202" s="15" t="s">
        <v>345</v>
      </c>
      <c r="B202" s="10" t="s">
        <v>346</v>
      </c>
      <c r="C202" s="10" t="s">
        <v>211</v>
      </c>
      <c r="D202" s="37">
        <f>D203+D204+D205</f>
        <v>10000000</v>
      </c>
      <c r="E202" s="37">
        <f t="shared" ref="E202:F202" si="82">E203+E204+E205</f>
        <v>238274966.38</v>
      </c>
      <c r="F202" s="37">
        <f t="shared" si="82"/>
        <v>238272757.22999999</v>
      </c>
      <c r="G202" s="48">
        <f t="shared" si="79"/>
        <v>2382.7275722999998</v>
      </c>
      <c r="H202" s="49">
        <f t="shared" si="80"/>
        <v>99.999072856862142</v>
      </c>
      <c r="I202" s="71"/>
    </row>
    <row r="203" spans="1:9" ht="24.75" customHeight="1">
      <c r="A203" s="12" t="s">
        <v>269</v>
      </c>
      <c r="B203" s="16" t="s">
        <v>270</v>
      </c>
      <c r="C203" s="10" t="s">
        <v>211</v>
      </c>
      <c r="D203" s="37">
        <v>10000000</v>
      </c>
      <c r="E203" s="37">
        <v>20878703.629999999</v>
      </c>
      <c r="F203" s="37">
        <v>20878703.629999999</v>
      </c>
      <c r="G203" s="48">
        <f t="shared" si="79"/>
        <v>208.78703629999998</v>
      </c>
      <c r="H203" s="49">
        <f t="shared" si="80"/>
        <v>100</v>
      </c>
      <c r="I203" s="74"/>
    </row>
    <row r="204" spans="1:9" ht="47.25" customHeight="1">
      <c r="A204" s="12" t="s">
        <v>347</v>
      </c>
      <c r="B204" s="16" t="s">
        <v>348</v>
      </c>
      <c r="C204" s="10" t="s">
        <v>211</v>
      </c>
      <c r="D204" s="37">
        <v>0</v>
      </c>
      <c r="E204" s="37">
        <v>215657092.65000001</v>
      </c>
      <c r="F204" s="37">
        <v>215657092.65000001</v>
      </c>
      <c r="G204" s="48" t="e">
        <f t="shared" si="79"/>
        <v>#DIV/0!</v>
      </c>
      <c r="H204" s="49">
        <f t="shared" si="80"/>
        <v>100</v>
      </c>
      <c r="I204" s="74"/>
    </row>
    <row r="205" spans="1:9" ht="35.25" customHeight="1">
      <c r="A205" s="15" t="s">
        <v>271</v>
      </c>
      <c r="B205" s="10" t="s">
        <v>272</v>
      </c>
      <c r="C205" s="10" t="s">
        <v>211</v>
      </c>
      <c r="D205" s="37">
        <v>0</v>
      </c>
      <c r="E205" s="37">
        <v>1739170.1</v>
      </c>
      <c r="F205" s="37">
        <v>1736960.95</v>
      </c>
      <c r="G205" s="48" t="e">
        <f t="shared" si="79"/>
        <v>#DIV/0!</v>
      </c>
      <c r="H205" s="49">
        <f t="shared" si="80"/>
        <v>99.872976772082268</v>
      </c>
      <c r="I205" s="78"/>
    </row>
    <row r="206" spans="1:9" ht="66" customHeight="1">
      <c r="A206" s="7" t="s">
        <v>454</v>
      </c>
      <c r="B206" s="8" t="s">
        <v>296</v>
      </c>
      <c r="C206" s="8" t="s">
        <v>211</v>
      </c>
      <c r="D206" s="36">
        <f t="shared" ref="D206:F208" si="83">D207</f>
        <v>30000</v>
      </c>
      <c r="E206" s="36">
        <f t="shared" si="83"/>
        <v>2830000</v>
      </c>
      <c r="F206" s="36">
        <f t="shared" si="83"/>
        <v>2829999</v>
      </c>
      <c r="G206" s="41">
        <f t="shared" si="79"/>
        <v>9433.33</v>
      </c>
      <c r="H206" s="34">
        <f t="shared" si="80"/>
        <v>99.999964664310966</v>
      </c>
      <c r="I206" s="19"/>
    </row>
    <row r="207" spans="1:9" ht="63">
      <c r="A207" s="7" t="s">
        <v>455</v>
      </c>
      <c r="B207" s="8" t="s">
        <v>297</v>
      </c>
      <c r="C207" s="8" t="s">
        <v>211</v>
      </c>
      <c r="D207" s="36">
        <f t="shared" si="83"/>
        <v>30000</v>
      </c>
      <c r="E207" s="36">
        <f t="shared" si="83"/>
        <v>2830000</v>
      </c>
      <c r="F207" s="36">
        <f t="shared" si="83"/>
        <v>2829999</v>
      </c>
      <c r="G207" s="41">
        <f t="shared" si="79"/>
        <v>9433.33</v>
      </c>
      <c r="H207" s="34">
        <f t="shared" si="80"/>
        <v>99.999964664310966</v>
      </c>
      <c r="I207" s="71"/>
    </row>
    <row r="208" spans="1:9" ht="31.5">
      <c r="A208" s="9" t="s">
        <v>298</v>
      </c>
      <c r="B208" s="10" t="s">
        <v>299</v>
      </c>
      <c r="C208" s="10" t="s">
        <v>211</v>
      </c>
      <c r="D208" s="37">
        <f>D209</f>
        <v>30000</v>
      </c>
      <c r="E208" s="37">
        <f t="shared" si="83"/>
        <v>2830000</v>
      </c>
      <c r="F208" s="37">
        <f t="shared" si="83"/>
        <v>2829999</v>
      </c>
      <c r="G208" s="48">
        <f t="shared" si="79"/>
        <v>9433.33</v>
      </c>
      <c r="H208" s="49">
        <f t="shared" si="80"/>
        <v>99.999964664310966</v>
      </c>
      <c r="I208" s="71"/>
    </row>
    <row r="209" spans="1:9" ht="30.75" customHeight="1">
      <c r="A209" s="11" t="s">
        <v>300</v>
      </c>
      <c r="B209" s="10" t="s">
        <v>301</v>
      </c>
      <c r="C209" s="10" t="s">
        <v>211</v>
      </c>
      <c r="D209" s="37">
        <v>30000</v>
      </c>
      <c r="E209" s="37">
        <v>2830000</v>
      </c>
      <c r="F209" s="37">
        <v>2829999</v>
      </c>
      <c r="G209" s="48">
        <f t="shared" si="79"/>
        <v>9433.33</v>
      </c>
      <c r="H209" s="49">
        <f t="shared" si="80"/>
        <v>99.999964664310966</v>
      </c>
      <c r="I209" s="71"/>
    </row>
    <row r="210" spans="1:9" ht="22.5" customHeight="1">
      <c r="A210" s="12" t="s">
        <v>269</v>
      </c>
      <c r="B210" s="10" t="s">
        <v>309</v>
      </c>
      <c r="C210" s="10" t="s">
        <v>211</v>
      </c>
      <c r="D210" s="37">
        <v>0</v>
      </c>
      <c r="E210" s="37">
        <v>0</v>
      </c>
      <c r="F210" s="37">
        <v>0</v>
      </c>
      <c r="G210" s="48" t="e">
        <f t="shared" si="79"/>
        <v>#DIV/0!</v>
      </c>
      <c r="H210" s="49" t="e">
        <f t="shared" si="80"/>
        <v>#DIV/0!</v>
      </c>
      <c r="I210" s="71"/>
    </row>
    <row r="211" spans="1:9" ht="157.5">
      <c r="A211" s="7" t="s">
        <v>393</v>
      </c>
      <c r="B211" s="8" t="s">
        <v>231</v>
      </c>
      <c r="C211" s="8" t="s">
        <v>211</v>
      </c>
      <c r="D211" s="36">
        <f>D212</f>
        <v>25141090.079999998</v>
      </c>
      <c r="E211" s="36">
        <f t="shared" ref="E211:F211" si="84">E212</f>
        <v>42902364.5</v>
      </c>
      <c r="F211" s="36">
        <f t="shared" si="84"/>
        <v>34925941.390000001</v>
      </c>
      <c r="G211" s="41">
        <f t="shared" si="79"/>
        <v>138.91975757162555</v>
      </c>
      <c r="H211" s="34">
        <f t="shared" si="80"/>
        <v>81.407963866420459</v>
      </c>
      <c r="I211" s="19" t="s">
        <v>529</v>
      </c>
    </row>
    <row r="212" spans="1:9" ht="173.25">
      <c r="A212" s="7" t="s">
        <v>394</v>
      </c>
      <c r="B212" s="8" t="s">
        <v>232</v>
      </c>
      <c r="C212" s="8" t="s">
        <v>211</v>
      </c>
      <c r="D212" s="36">
        <f>D213+D215+D218+D221</f>
        <v>25141090.079999998</v>
      </c>
      <c r="E212" s="36">
        <f>E213+E215+E218+E221</f>
        <v>42902364.5</v>
      </c>
      <c r="F212" s="36">
        <f t="shared" ref="F212" si="85">F213+F215+F218+F221</f>
        <v>34925941.390000001</v>
      </c>
      <c r="G212" s="41">
        <f t="shared" si="79"/>
        <v>138.91975757162555</v>
      </c>
      <c r="H212" s="34">
        <f t="shared" si="80"/>
        <v>81.407963866420459</v>
      </c>
      <c r="I212" s="19" t="s">
        <v>529</v>
      </c>
    </row>
    <row r="213" spans="1:9" ht="47.25">
      <c r="A213" s="9" t="s">
        <v>167</v>
      </c>
      <c r="B213" s="10" t="s">
        <v>234</v>
      </c>
      <c r="C213" s="10" t="s">
        <v>211</v>
      </c>
      <c r="D213" s="37">
        <f>D214</f>
        <v>720473</v>
      </c>
      <c r="E213" s="37">
        <f t="shared" ref="E213:F213" si="86">E214</f>
        <v>614819.86</v>
      </c>
      <c r="F213" s="37">
        <f t="shared" si="86"/>
        <v>560465.96</v>
      </c>
      <c r="G213" s="48">
        <f t="shared" si="79"/>
        <v>77.791389823074567</v>
      </c>
      <c r="H213" s="49">
        <f t="shared" si="80"/>
        <v>91.159377968044168</v>
      </c>
      <c r="I213" s="19" t="s">
        <v>529</v>
      </c>
    </row>
    <row r="214" spans="1:9" ht="94.5">
      <c r="A214" s="17" t="s">
        <v>40</v>
      </c>
      <c r="B214" s="10" t="s">
        <v>233</v>
      </c>
      <c r="C214" s="10" t="s">
        <v>211</v>
      </c>
      <c r="D214" s="37">
        <v>720473</v>
      </c>
      <c r="E214" s="37">
        <v>614819.86</v>
      </c>
      <c r="F214" s="37">
        <v>560465.96</v>
      </c>
      <c r="G214" s="48">
        <f t="shared" si="79"/>
        <v>77.791389823074567</v>
      </c>
      <c r="H214" s="49">
        <f t="shared" si="80"/>
        <v>91.159377968044168</v>
      </c>
      <c r="I214" s="19" t="s">
        <v>416</v>
      </c>
    </row>
    <row r="215" spans="1:9" ht="78.75">
      <c r="A215" s="30" t="s">
        <v>265</v>
      </c>
      <c r="B215" s="10" t="s">
        <v>266</v>
      </c>
      <c r="C215" s="10" t="s">
        <v>211</v>
      </c>
      <c r="D215" s="37">
        <f>D216+D217</f>
        <v>24000617.079999998</v>
      </c>
      <c r="E215" s="37">
        <f t="shared" ref="E215:F215" si="87">E216+E217</f>
        <v>29761701.640000001</v>
      </c>
      <c r="F215" s="37">
        <f t="shared" si="87"/>
        <v>29685550.93</v>
      </c>
      <c r="G215" s="48">
        <f t="shared" si="79"/>
        <v>123.68661535264161</v>
      </c>
      <c r="H215" s="49">
        <f t="shared" si="80"/>
        <v>99.744131868126601</v>
      </c>
      <c r="I215" s="71"/>
    </row>
    <row r="216" spans="1:9" ht="63">
      <c r="A216" s="30" t="s">
        <v>267</v>
      </c>
      <c r="B216" s="10" t="s">
        <v>462</v>
      </c>
      <c r="C216" s="10" t="s">
        <v>211</v>
      </c>
      <c r="D216" s="37">
        <v>9728742.6300000008</v>
      </c>
      <c r="E216" s="37">
        <v>14376000.01</v>
      </c>
      <c r="F216" s="37">
        <v>14376000.01</v>
      </c>
      <c r="G216" s="48">
        <f t="shared" si="79"/>
        <v>147.76832481588627</v>
      </c>
      <c r="H216" s="49">
        <f t="shared" si="80"/>
        <v>100</v>
      </c>
      <c r="I216" s="71"/>
    </row>
    <row r="217" spans="1:9" s="72" customFormat="1" ht="63">
      <c r="A217" s="11" t="s">
        <v>267</v>
      </c>
      <c r="B217" s="10" t="s">
        <v>276</v>
      </c>
      <c r="C217" s="10" t="s">
        <v>211</v>
      </c>
      <c r="D217" s="37">
        <v>14271874.449999999</v>
      </c>
      <c r="E217" s="37">
        <v>15385701.630000001</v>
      </c>
      <c r="F217" s="37">
        <v>15309550.92</v>
      </c>
      <c r="G217" s="48">
        <f t="shared" si="79"/>
        <v>107.27077913721416</v>
      </c>
      <c r="H217" s="49">
        <f t="shared" si="80"/>
        <v>99.505055331038534</v>
      </c>
      <c r="I217" s="71"/>
    </row>
    <row r="218" spans="1:9" ht="46.5" customHeight="1">
      <c r="A218" s="11" t="s">
        <v>319</v>
      </c>
      <c r="B218" s="10" t="s">
        <v>323</v>
      </c>
      <c r="C218" s="10" t="s">
        <v>211</v>
      </c>
      <c r="D218" s="37">
        <f>D220+D219</f>
        <v>420000</v>
      </c>
      <c r="E218" s="37">
        <f t="shared" ref="E218:F218" si="88">E220+E219</f>
        <v>6050670</v>
      </c>
      <c r="F218" s="37">
        <f t="shared" si="88"/>
        <v>20000</v>
      </c>
      <c r="G218" s="48">
        <f t="shared" si="79"/>
        <v>4.7619047619047619</v>
      </c>
      <c r="H218" s="49">
        <f t="shared" si="80"/>
        <v>0.33054190692931529</v>
      </c>
      <c r="I218" s="73" t="s">
        <v>530</v>
      </c>
    </row>
    <row r="219" spans="1:9" ht="47.25">
      <c r="A219" s="11" t="s">
        <v>283</v>
      </c>
      <c r="B219" s="10" t="s">
        <v>349</v>
      </c>
      <c r="C219" s="10" t="s">
        <v>211</v>
      </c>
      <c r="D219" s="37">
        <v>0</v>
      </c>
      <c r="E219" s="37">
        <v>6050670</v>
      </c>
      <c r="F219" s="37">
        <v>20000</v>
      </c>
      <c r="G219" s="48" t="e">
        <f t="shared" si="79"/>
        <v>#DIV/0!</v>
      </c>
      <c r="H219" s="49">
        <f t="shared" si="80"/>
        <v>0.33054190692931529</v>
      </c>
      <c r="I219" s="70" t="s">
        <v>528</v>
      </c>
    </row>
    <row r="220" spans="1:9" ht="67.150000000000006" customHeight="1">
      <c r="A220" s="11" t="s">
        <v>464</v>
      </c>
      <c r="B220" s="10" t="s">
        <v>463</v>
      </c>
      <c r="C220" s="10" t="s">
        <v>211</v>
      </c>
      <c r="D220" s="37">
        <v>420000</v>
      </c>
      <c r="E220" s="37">
        <v>0</v>
      </c>
      <c r="F220" s="37">
        <v>0</v>
      </c>
      <c r="G220" s="48">
        <f t="shared" si="79"/>
        <v>0</v>
      </c>
      <c r="H220" s="49" t="e">
        <f t="shared" si="80"/>
        <v>#DIV/0!</v>
      </c>
      <c r="I220" s="71"/>
    </row>
    <row r="221" spans="1:9" ht="63">
      <c r="A221" s="11" t="s">
        <v>320</v>
      </c>
      <c r="B221" s="10" t="s">
        <v>324</v>
      </c>
      <c r="C221" s="10" t="s">
        <v>211</v>
      </c>
      <c r="D221" s="37">
        <f>D222+D223+D224</f>
        <v>0</v>
      </c>
      <c r="E221" s="37">
        <f t="shared" ref="E221:F221" si="89">E222+E223+E224</f>
        <v>6475172.9999999991</v>
      </c>
      <c r="F221" s="37">
        <f t="shared" si="89"/>
        <v>4659924.5000000009</v>
      </c>
      <c r="G221" s="48" t="e">
        <f t="shared" si="79"/>
        <v>#DIV/0!</v>
      </c>
      <c r="H221" s="49">
        <f t="shared" si="80"/>
        <v>71.966023147180806</v>
      </c>
      <c r="I221" s="74" t="s">
        <v>531</v>
      </c>
    </row>
    <row r="222" spans="1:9" s="72" customFormat="1" ht="78.75" customHeight="1">
      <c r="A222" s="11" t="s">
        <v>351</v>
      </c>
      <c r="B222" s="10" t="s">
        <v>352</v>
      </c>
      <c r="C222" s="10" t="s">
        <v>211</v>
      </c>
      <c r="D222" s="37">
        <v>0</v>
      </c>
      <c r="E222" s="37">
        <v>5507134.6399999997</v>
      </c>
      <c r="F222" s="37">
        <v>3759957.95</v>
      </c>
      <c r="G222" s="48" t="e">
        <f t="shared" si="79"/>
        <v>#DIV/0!</v>
      </c>
      <c r="H222" s="49">
        <f t="shared" si="80"/>
        <v>68.274305892038271</v>
      </c>
      <c r="I222" s="74" t="s">
        <v>417</v>
      </c>
    </row>
    <row r="223" spans="1:9" ht="94.5">
      <c r="A223" s="11" t="s">
        <v>321</v>
      </c>
      <c r="B223" s="10" t="s">
        <v>325</v>
      </c>
      <c r="C223" s="10" t="s">
        <v>211</v>
      </c>
      <c r="D223" s="37">
        <v>0</v>
      </c>
      <c r="E223" s="37">
        <v>962858.22</v>
      </c>
      <c r="F223" s="75">
        <v>896238.61</v>
      </c>
      <c r="G223" s="48" t="e">
        <f t="shared" si="79"/>
        <v>#DIV/0!</v>
      </c>
      <c r="H223" s="49">
        <f t="shared" si="80"/>
        <v>93.081057146710549</v>
      </c>
      <c r="I223" s="73" t="s">
        <v>532</v>
      </c>
    </row>
    <row r="224" spans="1:9" ht="94.5">
      <c r="A224" s="11" t="s">
        <v>322</v>
      </c>
      <c r="B224" s="10" t="s">
        <v>350</v>
      </c>
      <c r="C224" s="10" t="s">
        <v>211</v>
      </c>
      <c r="D224" s="37">
        <v>0</v>
      </c>
      <c r="E224" s="37">
        <v>5180.1400000000003</v>
      </c>
      <c r="F224" s="37">
        <v>3727.94</v>
      </c>
      <c r="G224" s="48" t="e">
        <f t="shared" si="79"/>
        <v>#DIV/0!</v>
      </c>
      <c r="H224" s="49">
        <f t="shared" si="80"/>
        <v>71.966008640693104</v>
      </c>
      <c r="I224" s="73" t="s">
        <v>530</v>
      </c>
    </row>
    <row r="225" spans="1:9" ht="64.5" customHeight="1">
      <c r="A225" s="26" t="s">
        <v>357</v>
      </c>
      <c r="B225" s="31" t="s">
        <v>353</v>
      </c>
      <c r="C225" s="8" t="s">
        <v>211</v>
      </c>
      <c r="D225" s="36">
        <f>D226</f>
        <v>0</v>
      </c>
      <c r="E225" s="36">
        <f t="shared" ref="E225:F227" si="90">E226</f>
        <v>992237.54</v>
      </c>
      <c r="F225" s="36">
        <f t="shared" si="90"/>
        <v>992237.54</v>
      </c>
      <c r="G225" s="41" t="e">
        <f t="shared" si="79"/>
        <v>#DIV/0!</v>
      </c>
      <c r="H225" s="34">
        <f t="shared" si="80"/>
        <v>100</v>
      </c>
      <c r="I225" s="71"/>
    </row>
    <row r="226" spans="1:9" ht="78.75">
      <c r="A226" s="26" t="s">
        <v>358</v>
      </c>
      <c r="B226" s="8" t="s">
        <v>354</v>
      </c>
      <c r="C226" s="8" t="s">
        <v>211</v>
      </c>
      <c r="D226" s="36">
        <f>D227</f>
        <v>0</v>
      </c>
      <c r="E226" s="36">
        <f t="shared" si="90"/>
        <v>992237.54</v>
      </c>
      <c r="F226" s="36">
        <f t="shared" si="90"/>
        <v>992237.54</v>
      </c>
      <c r="G226" s="41" t="e">
        <f t="shared" si="79"/>
        <v>#DIV/0!</v>
      </c>
      <c r="H226" s="34">
        <f t="shared" si="80"/>
        <v>100</v>
      </c>
      <c r="I226" s="71"/>
    </row>
    <row r="227" spans="1:9" ht="47.25">
      <c r="A227" s="9" t="s">
        <v>167</v>
      </c>
      <c r="B227" s="10" t="s">
        <v>355</v>
      </c>
      <c r="C227" s="10" t="s">
        <v>211</v>
      </c>
      <c r="D227" s="37">
        <f>D228</f>
        <v>0</v>
      </c>
      <c r="E227" s="37">
        <f t="shared" si="90"/>
        <v>992237.54</v>
      </c>
      <c r="F227" s="37">
        <f t="shared" si="90"/>
        <v>992237.54</v>
      </c>
      <c r="G227" s="48" t="e">
        <f t="shared" si="79"/>
        <v>#DIV/0!</v>
      </c>
      <c r="H227" s="49">
        <f t="shared" si="80"/>
        <v>100</v>
      </c>
      <c r="I227" s="71"/>
    </row>
    <row r="228" spans="1:9" ht="36" customHeight="1">
      <c r="A228" s="9" t="s">
        <v>359</v>
      </c>
      <c r="B228" s="10" t="s">
        <v>356</v>
      </c>
      <c r="C228" s="10" t="s">
        <v>211</v>
      </c>
      <c r="D228" s="37">
        <v>0</v>
      </c>
      <c r="E228" s="37">
        <v>992237.54</v>
      </c>
      <c r="F228" s="37">
        <v>992237.54</v>
      </c>
      <c r="G228" s="48" t="e">
        <f t="shared" si="79"/>
        <v>#DIV/0!</v>
      </c>
      <c r="H228" s="49">
        <f t="shared" si="80"/>
        <v>100</v>
      </c>
      <c r="I228" s="71"/>
    </row>
    <row r="229" spans="1:9" ht="109.5" customHeight="1">
      <c r="A229" s="26" t="s">
        <v>456</v>
      </c>
      <c r="B229" s="31" t="s">
        <v>326</v>
      </c>
      <c r="C229" s="8" t="s">
        <v>211</v>
      </c>
      <c r="D229" s="36">
        <f>D230</f>
        <v>80000</v>
      </c>
      <c r="E229" s="36">
        <f t="shared" ref="E229:F231" si="91">E230</f>
        <v>80000</v>
      </c>
      <c r="F229" s="36">
        <f t="shared" si="91"/>
        <v>60000</v>
      </c>
      <c r="G229" s="41">
        <f t="shared" si="79"/>
        <v>75</v>
      </c>
      <c r="H229" s="34">
        <f t="shared" si="80"/>
        <v>75</v>
      </c>
      <c r="I229" s="19" t="s">
        <v>534</v>
      </c>
    </row>
    <row r="230" spans="1:9" ht="110.25">
      <c r="A230" s="26" t="s">
        <v>457</v>
      </c>
      <c r="B230" s="8" t="s">
        <v>327</v>
      </c>
      <c r="C230" s="8" t="s">
        <v>211</v>
      </c>
      <c r="D230" s="36">
        <f>D231</f>
        <v>80000</v>
      </c>
      <c r="E230" s="36">
        <f t="shared" si="91"/>
        <v>80000</v>
      </c>
      <c r="F230" s="36">
        <f t="shared" si="91"/>
        <v>60000</v>
      </c>
      <c r="G230" s="41">
        <f t="shared" si="79"/>
        <v>75</v>
      </c>
      <c r="H230" s="34">
        <f t="shared" si="80"/>
        <v>75</v>
      </c>
      <c r="I230" s="19" t="s">
        <v>534</v>
      </c>
    </row>
    <row r="231" spans="1:9" ht="126">
      <c r="A231" s="9" t="s">
        <v>330</v>
      </c>
      <c r="B231" s="10" t="s">
        <v>328</v>
      </c>
      <c r="C231" s="10" t="s">
        <v>211</v>
      </c>
      <c r="D231" s="37">
        <f>D232</f>
        <v>80000</v>
      </c>
      <c r="E231" s="37">
        <f t="shared" si="91"/>
        <v>80000</v>
      </c>
      <c r="F231" s="37">
        <f t="shared" si="91"/>
        <v>60000</v>
      </c>
      <c r="G231" s="48">
        <f t="shared" si="79"/>
        <v>75</v>
      </c>
      <c r="H231" s="49">
        <f t="shared" si="80"/>
        <v>75</v>
      </c>
      <c r="I231" s="19" t="s">
        <v>534</v>
      </c>
    </row>
    <row r="232" spans="1:9" ht="85.5" customHeight="1">
      <c r="A232" s="9" t="s">
        <v>331</v>
      </c>
      <c r="B232" s="10" t="s">
        <v>329</v>
      </c>
      <c r="C232" s="10" t="s">
        <v>211</v>
      </c>
      <c r="D232" s="37">
        <v>80000</v>
      </c>
      <c r="E232" s="37">
        <v>80000</v>
      </c>
      <c r="F232" s="37">
        <v>60000</v>
      </c>
      <c r="G232" s="48">
        <f t="shared" si="79"/>
        <v>75</v>
      </c>
      <c r="H232" s="49">
        <f t="shared" si="80"/>
        <v>75</v>
      </c>
      <c r="I232" s="71" t="s">
        <v>533</v>
      </c>
    </row>
    <row r="233" spans="1:9" ht="63">
      <c r="A233" s="50" t="s">
        <v>465</v>
      </c>
      <c r="B233" s="51" t="s">
        <v>466</v>
      </c>
      <c r="C233" s="51" t="s">
        <v>211</v>
      </c>
      <c r="D233" s="37">
        <f>D234</f>
        <v>13000</v>
      </c>
      <c r="E233" s="37">
        <f t="shared" ref="E233:F234" si="92">E234</f>
        <v>53000</v>
      </c>
      <c r="F233" s="37">
        <f t="shared" si="92"/>
        <v>53000</v>
      </c>
      <c r="G233" s="41">
        <f t="shared" si="79"/>
        <v>407.69230769230768</v>
      </c>
      <c r="H233" s="34">
        <f t="shared" si="80"/>
        <v>100</v>
      </c>
      <c r="I233" s="71"/>
    </row>
    <row r="234" spans="1:9" ht="31.5">
      <c r="A234" s="11" t="s">
        <v>467</v>
      </c>
      <c r="B234" s="16" t="s">
        <v>468</v>
      </c>
      <c r="C234" s="16" t="s">
        <v>211</v>
      </c>
      <c r="D234" s="37">
        <f>D235</f>
        <v>13000</v>
      </c>
      <c r="E234" s="37">
        <f t="shared" si="92"/>
        <v>53000</v>
      </c>
      <c r="F234" s="37">
        <f t="shared" si="92"/>
        <v>53000</v>
      </c>
      <c r="G234" s="48">
        <f t="shared" si="79"/>
        <v>407.69230769230768</v>
      </c>
      <c r="H234" s="49">
        <f t="shared" si="80"/>
        <v>100</v>
      </c>
      <c r="I234" s="71"/>
    </row>
    <row r="235" spans="1:9" ht="31.5">
      <c r="A235" s="11" t="s">
        <v>469</v>
      </c>
      <c r="B235" s="16" t="s">
        <v>470</v>
      </c>
      <c r="C235" s="16" t="s">
        <v>211</v>
      </c>
      <c r="D235" s="37">
        <v>13000</v>
      </c>
      <c r="E235" s="37">
        <v>53000</v>
      </c>
      <c r="F235" s="37">
        <v>53000</v>
      </c>
      <c r="G235" s="48">
        <f t="shared" si="79"/>
        <v>407.69230769230768</v>
      </c>
      <c r="H235" s="49">
        <f t="shared" si="80"/>
        <v>100</v>
      </c>
      <c r="I235" s="71"/>
    </row>
    <row r="236" spans="1:9">
      <c r="A236" s="7" t="s">
        <v>245</v>
      </c>
      <c r="B236" s="8" t="s">
        <v>246</v>
      </c>
      <c r="C236" s="8" t="s">
        <v>211</v>
      </c>
      <c r="D236" s="36">
        <f>D5+D9+D55+D83+D91+D98+D103+D120+D128+D132+D136+D140+D146+D155+D159+D163+D167+D192+D196+D200+D206+D211+D225+D229+D233</f>
        <v>943324578.25000012</v>
      </c>
      <c r="E236" s="36">
        <f t="shared" ref="E236" si="93">E5+E9+E55+E83+E91+E98+E103+E120+E128+E132+E136+E140+E146+E155+E159+E163+E167+E192+E196+E200+E206+E211+E225+E229+E233</f>
        <v>1560815945.9899998</v>
      </c>
      <c r="F236" s="36">
        <f>F5+F9+F55+F83+F91+F98+F103+F120+F128+F132+F136+F140+F146+F155+F159+F163+F167+F192+F196+F200+F206+F211+F225+F229+F233</f>
        <v>1341311769.9200001</v>
      </c>
      <c r="G236" s="41">
        <f t="shared" si="79"/>
        <v>142.18984651161347</v>
      </c>
      <c r="H236" s="34">
        <f t="shared" si="80"/>
        <v>85.936575248738137</v>
      </c>
      <c r="I236" s="85" t="s">
        <v>539</v>
      </c>
    </row>
    <row r="237" spans="1:9" ht="31.5">
      <c r="A237" s="7" t="s">
        <v>31</v>
      </c>
      <c r="B237" s="8" t="s">
        <v>41</v>
      </c>
      <c r="C237" s="8" t="s">
        <v>211</v>
      </c>
      <c r="D237" s="36">
        <f>D238</f>
        <v>137462394.47999999</v>
      </c>
      <c r="E237" s="36">
        <f t="shared" ref="E237:F238" si="94">E238</f>
        <v>171680282.11000001</v>
      </c>
      <c r="F237" s="36">
        <f t="shared" si="94"/>
        <v>158036782.16000003</v>
      </c>
      <c r="G237" s="41">
        <f t="shared" si="79"/>
        <v>114.96728451285161</v>
      </c>
      <c r="H237" s="34">
        <f t="shared" si="80"/>
        <v>92.052960431846074</v>
      </c>
      <c r="I237" s="85" t="s">
        <v>539</v>
      </c>
    </row>
    <row r="238" spans="1:9" ht="31.5">
      <c r="A238" s="7" t="s">
        <v>32</v>
      </c>
      <c r="B238" s="8" t="s">
        <v>42</v>
      </c>
      <c r="C238" s="8" t="s">
        <v>211</v>
      </c>
      <c r="D238" s="36">
        <f>D239</f>
        <v>137462394.47999999</v>
      </c>
      <c r="E238" s="36">
        <f t="shared" si="94"/>
        <v>171680282.11000001</v>
      </c>
      <c r="F238" s="36">
        <f t="shared" si="94"/>
        <v>158036782.16000003</v>
      </c>
      <c r="G238" s="41">
        <f t="shared" si="79"/>
        <v>114.96728451285161</v>
      </c>
      <c r="H238" s="34">
        <f t="shared" si="80"/>
        <v>92.052960431846074</v>
      </c>
      <c r="I238" s="85" t="s">
        <v>539</v>
      </c>
    </row>
    <row r="239" spans="1:9">
      <c r="A239" s="26" t="s">
        <v>52</v>
      </c>
      <c r="B239" s="32" t="s">
        <v>53</v>
      </c>
      <c r="C239" s="8" t="s">
        <v>211</v>
      </c>
      <c r="D239" s="36">
        <f>SUM(D240:D264)</f>
        <v>137462394.47999999</v>
      </c>
      <c r="E239" s="36">
        <f>SUM(E240:E263)+E264</f>
        <v>171680282.11000001</v>
      </c>
      <c r="F239" s="36">
        <f>SUM(F240:F263)+F264</f>
        <v>158036782.16000003</v>
      </c>
      <c r="G239" s="41">
        <f t="shared" si="79"/>
        <v>114.96728451285161</v>
      </c>
      <c r="H239" s="34">
        <f t="shared" si="80"/>
        <v>92.052960431846074</v>
      </c>
      <c r="I239" s="85" t="s">
        <v>539</v>
      </c>
    </row>
    <row r="240" spans="1:9" ht="33">
      <c r="A240" s="11" t="s">
        <v>33</v>
      </c>
      <c r="B240" s="10" t="s">
        <v>46</v>
      </c>
      <c r="C240" s="10" t="s">
        <v>211</v>
      </c>
      <c r="D240" s="37">
        <v>2375400</v>
      </c>
      <c r="E240" s="37">
        <v>2375400</v>
      </c>
      <c r="F240" s="37">
        <v>752681.41</v>
      </c>
      <c r="G240" s="48">
        <f t="shared" si="79"/>
        <v>31.686512166371983</v>
      </c>
      <c r="H240" s="49">
        <f t="shared" si="80"/>
        <v>31.686512166371983</v>
      </c>
      <c r="I240" s="76" t="s">
        <v>536</v>
      </c>
    </row>
    <row r="241" spans="1:9" ht="47.25">
      <c r="A241" s="33" t="s">
        <v>34</v>
      </c>
      <c r="B241" s="10" t="s">
        <v>43</v>
      </c>
      <c r="C241" s="10" t="s">
        <v>211</v>
      </c>
      <c r="D241" s="37">
        <v>63025796</v>
      </c>
      <c r="E241" s="37">
        <v>73428547.349999994</v>
      </c>
      <c r="F241" s="37">
        <v>72949538.150000006</v>
      </c>
      <c r="G241" s="48">
        <f t="shared" si="79"/>
        <v>115.74552449920665</v>
      </c>
      <c r="H241" s="49">
        <f t="shared" si="80"/>
        <v>99.347652626550314</v>
      </c>
      <c r="I241" s="71"/>
    </row>
    <row r="242" spans="1:9" ht="31.5">
      <c r="A242" s="11" t="s">
        <v>35</v>
      </c>
      <c r="B242" s="10" t="s">
        <v>45</v>
      </c>
      <c r="C242" s="10" t="s">
        <v>211</v>
      </c>
      <c r="D242" s="37">
        <v>2148300</v>
      </c>
      <c r="E242" s="37">
        <v>2575931.7200000002</v>
      </c>
      <c r="F242" s="37">
        <v>2575931.7200000002</v>
      </c>
      <c r="G242" s="48">
        <f t="shared" si="79"/>
        <v>119.90558674300611</v>
      </c>
      <c r="H242" s="49">
        <f t="shared" si="80"/>
        <v>100</v>
      </c>
      <c r="I242" s="71"/>
    </row>
    <row r="243" spans="1:9" ht="31.5">
      <c r="A243" s="11" t="s">
        <v>408</v>
      </c>
      <c r="B243" s="10" t="s">
        <v>409</v>
      </c>
      <c r="C243" s="10" t="s">
        <v>211</v>
      </c>
      <c r="D243" s="37">
        <v>1186448</v>
      </c>
      <c r="E243" s="37">
        <v>1438839.9</v>
      </c>
      <c r="F243" s="37">
        <v>1438839.9</v>
      </c>
      <c r="G243" s="48">
        <f t="shared" si="79"/>
        <v>121.27290028724393</v>
      </c>
      <c r="H243" s="49">
        <f t="shared" si="80"/>
        <v>100</v>
      </c>
      <c r="I243" s="71"/>
    </row>
    <row r="244" spans="1:9" ht="47.25">
      <c r="A244" s="11" t="s">
        <v>36</v>
      </c>
      <c r="B244" s="10" t="s">
        <v>47</v>
      </c>
      <c r="C244" s="10" t="s">
        <v>211</v>
      </c>
      <c r="D244" s="37">
        <v>300000</v>
      </c>
      <c r="E244" s="37">
        <v>250000</v>
      </c>
      <c r="F244" s="37">
        <v>219094</v>
      </c>
      <c r="G244" s="48">
        <f t="shared" si="79"/>
        <v>73.031333333333336</v>
      </c>
      <c r="H244" s="49">
        <f t="shared" si="80"/>
        <v>87.637600000000006</v>
      </c>
      <c r="I244" s="19" t="s">
        <v>535</v>
      </c>
    </row>
    <row r="245" spans="1:9" ht="31.5">
      <c r="A245" s="11" t="s">
        <v>257</v>
      </c>
      <c r="B245" s="10" t="s">
        <v>258</v>
      </c>
      <c r="C245" s="10" t="s">
        <v>211</v>
      </c>
      <c r="D245" s="37">
        <v>300000</v>
      </c>
      <c r="E245" s="37">
        <v>10878440</v>
      </c>
      <c r="F245" s="37">
        <v>0</v>
      </c>
      <c r="G245" s="48">
        <f t="shared" si="79"/>
        <v>0</v>
      </c>
      <c r="H245" s="49">
        <f t="shared" si="80"/>
        <v>0</v>
      </c>
      <c r="I245" s="71"/>
    </row>
    <row r="246" spans="1:9" ht="30.75" customHeight="1">
      <c r="A246" s="18" t="s">
        <v>283</v>
      </c>
      <c r="B246" s="16" t="s">
        <v>284</v>
      </c>
      <c r="C246" s="10" t="s">
        <v>211</v>
      </c>
      <c r="D246" s="37">
        <v>0</v>
      </c>
      <c r="E246" s="37">
        <v>7306836.04</v>
      </c>
      <c r="F246" s="37">
        <v>7247868.6399999997</v>
      </c>
      <c r="G246" s="48" t="e">
        <f t="shared" si="79"/>
        <v>#DIV/0!</v>
      </c>
      <c r="H246" s="49">
        <f t="shared" si="80"/>
        <v>99.192983123239756</v>
      </c>
      <c r="I246" s="71"/>
    </row>
    <row r="247" spans="1:9" ht="30.75" customHeight="1">
      <c r="A247" s="53" t="s">
        <v>510</v>
      </c>
      <c r="B247" s="56" t="s">
        <v>511</v>
      </c>
      <c r="C247" s="54" t="s">
        <v>211</v>
      </c>
      <c r="D247" s="37">
        <v>0</v>
      </c>
      <c r="E247" s="37">
        <v>536850</v>
      </c>
      <c r="F247" s="37">
        <v>536850</v>
      </c>
      <c r="G247" s="48" t="e">
        <f t="shared" si="79"/>
        <v>#DIV/0!</v>
      </c>
      <c r="H247" s="49">
        <f t="shared" si="80"/>
        <v>100</v>
      </c>
      <c r="I247" s="71"/>
    </row>
    <row r="248" spans="1:9" ht="30.75" customHeight="1">
      <c r="A248" s="53" t="s">
        <v>512</v>
      </c>
      <c r="B248" s="54" t="s">
        <v>513</v>
      </c>
      <c r="C248" s="54" t="s">
        <v>211</v>
      </c>
      <c r="D248" s="37">
        <v>0</v>
      </c>
      <c r="E248" s="37">
        <v>100000</v>
      </c>
      <c r="F248" s="37">
        <v>100000</v>
      </c>
      <c r="G248" s="48" t="e">
        <f t="shared" si="79"/>
        <v>#DIV/0!</v>
      </c>
      <c r="H248" s="49">
        <f t="shared" si="80"/>
        <v>100</v>
      </c>
      <c r="I248" s="71"/>
    </row>
    <row r="249" spans="1:9" ht="47.25">
      <c r="A249" s="11" t="s">
        <v>247</v>
      </c>
      <c r="B249" s="10" t="s">
        <v>248</v>
      </c>
      <c r="C249" s="10" t="s">
        <v>211</v>
      </c>
      <c r="D249" s="37">
        <v>314383</v>
      </c>
      <c r="E249" s="37">
        <v>314383</v>
      </c>
      <c r="F249" s="37">
        <v>253416</v>
      </c>
      <c r="G249" s="48">
        <f t="shared" si="79"/>
        <v>80.607411978383055</v>
      </c>
      <c r="H249" s="49">
        <f t="shared" si="80"/>
        <v>80.607411978383055</v>
      </c>
      <c r="I249" s="77" t="s">
        <v>537</v>
      </c>
    </row>
    <row r="250" spans="1:9" ht="63">
      <c r="A250" s="11" t="s">
        <v>360</v>
      </c>
      <c r="B250" s="10" t="s">
        <v>361</v>
      </c>
      <c r="C250" s="10" t="s">
        <v>211</v>
      </c>
      <c r="D250" s="37">
        <v>352874.19</v>
      </c>
      <c r="E250" s="37">
        <v>0</v>
      </c>
      <c r="F250" s="37">
        <v>0</v>
      </c>
      <c r="G250" s="48">
        <f t="shared" si="79"/>
        <v>0</v>
      </c>
      <c r="H250" s="49" t="e">
        <f t="shared" si="80"/>
        <v>#DIV/0!</v>
      </c>
      <c r="I250" s="19"/>
    </row>
    <row r="251" spans="1:9" ht="31.5">
      <c r="A251" s="11" t="s">
        <v>240</v>
      </c>
      <c r="B251" s="10" t="s">
        <v>107</v>
      </c>
      <c r="C251" s="10" t="s">
        <v>211</v>
      </c>
      <c r="D251" s="37">
        <v>1442603</v>
      </c>
      <c r="E251" s="37">
        <v>1509632</v>
      </c>
      <c r="F251" s="37">
        <v>1509632</v>
      </c>
      <c r="G251" s="48">
        <f t="shared" si="79"/>
        <v>104.64639266658948</v>
      </c>
      <c r="H251" s="49">
        <f t="shared" si="80"/>
        <v>100</v>
      </c>
      <c r="I251" s="71"/>
    </row>
    <row r="252" spans="1:9" ht="33.75" customHeight="1">
      <c r="A252" s="11" t="s">
        <v>274</v>
      </c>
      <c r="B252" s="10" t="s">
        <v>275</v>
      </c>
      <c r="C252" s="10" t="s">
        <v>211</v>
      </c>
      <c r="D252" s="37">
        <v>0</v>
      </c>
      <c r="E252" s="37">
        <v>762000</v>
      </c>
      <c r="F252" s="37">
        <v>666752</v>
      </c>
      <c r="G252" s="48" t="e">
        <f t="shared" si="79"/>
        <v>#DIV/0!</v>
      </c>
      <c r="H252" s="49">
        <f t="shared" si="80"/>
        <v>87.500262467191604</v>
      </c>
      <c r="I252" s="19" t="s">
        <v>538</v>
      </c>
    </row>
    <row r="253" spans="1:9" ht="47.25">
      <c r="A253" s="11" t="s">
        <v>37</v>
      </c>
      <c r="B253" s="10" t="s">
        <v>44</v>
      </c>
      <c r="C253" s="10" t="s">
        <v>211</v>
      </c>
      <c r="D253" s="37">
        <v>5058850</v>
      </c>
      <c r="E253" s="37">
        <v>5058850</v>
      </c>
      <c r="F253" s="37">
        <v>5058850</v>
      </c>
      <c r="G253" s="48">
        <f t="shared" si="79"/>
        <v>100</v>
      </c>
      <c r="H253" s="49">
        <f t="shared" si="80"/>
        <v>100</v>
      </c>
      <c r="I253" s="71"/>
    </row>
    <row r="254" spans="1:9" ht="19.5" customHeight="1">
      <c r="A254" s="11" t="s">
        <v>306</v>
      </c>
      <c r="B254" s="10" t="s">
        <v>307</v>
      </c>
      <c r="C254" s="10" t="s">
        <v>211</v>
      </c>
      <c r="D254" s="37">
        <v>0</v>
      </c>
      <c r="E254" s="37">
        <v>1000000</v>
      </c>
      <c r="F254" s="37">
        <v>1000000</v>
      </c>
      <c r="G254" s="48" t="e">
        <f t="shared" si="79"/>
        <v>#DIV/0!</v>
      </c>
      <c r="H254" s="49">
        <f t="shared" si="80"/>
        <v>100</v>
      </c>
      <c r="I254" s="71"/>
    </row>
    <row r="255" spans="1:9" ht="31.5">
      <c r="A255" s="11" t="s">
        <v>243</v>
      </c>
      <c r="B255" s="10" t="s">
        <v>48</v>
      </c>
      <c r="C255" s="10" t="s">
        <v>211</v>
      </c>
      <c r="D255" s="37">
        <v>1200719.8899999999</v>
      </c>
      <c r="E255" s="37">
        <v>1200719.8899999999</v>
      </c>
      <c r="F255" s="37">
        <v>1200719.8899999999</v>
      </c>
      <c r="G255" s="48">
        <f t="shared" si="79"/>
        <v>100</v>
      </c>
      <c r="H255" s="49">
        <f t="shared" si="80"/>
        <v>100</v>
      </c>
      <c r="I255" s="71"/>
    </row>
    <row r="256" spans="1:9" ht="36.75" customHeight="1">
      <c r="A256" s="11" t="s">
        <v>241</v>
      </c>
      <c r="B256" s="10" t="s">
        <v>49</v>
      </c>
      <c r="C256" s="10" t="s">
        <v>211</v>
      </c>
      <c r="D256" s="37">
        <v>895308.11</v>
      </c>
      <c r="E256" s="37">
        <v>895308.11</v>
      </c>
      <c r="F256" s="37">
        <v>895308.11</v>
      </c>
      <c r="G256" s="48">
        <f t="shared" si="79"/>
        <v>100</v>
      </c>
      <c r="H256" s="49">
        <f t="shared" si="80"/>
        <v>100</v>
      </c>
      <c r="I256" s="71"/>
    </row>
    <row r="257" spans="1:9" ht="141.75">
      <c r="A257" s="11" t="s">
        <v>332</v>
      </c>
      <c r="B257" s="10" t="s">
        <v>51</v>
      </c>
      <c r="C257" s="10" t="s">
        <v>211</v>
      </c>
      <c r="D257" s="37">
        <v>426005.37</v>
      </c>
      <c r="E257" s="37">
        <v>3136562.64</v>
      </c>
      <c r="F257" s="37">
        <v>2944163.72</v>
      </c>
      <c r="G257" s="48">
        <f t="shared" si="79"/>
        <v>691.10953225777416</v>
      </c>
      <c r="H257" s="49">
        <f t="shared" si="80"/>
        <v>93.865930890511407</v>
      </c>
      <c r="I257" s="19" t="s">
        <v>418</v>
      </c>
    </row>
    <row r="258" spans="1:9" ht="63">
      <c r="A258" s="11" t="s">
        <v>362</v>
      </c>
      <c r="B258" s="10" t="s">
        <v>363</v>
      </c>
      <c r="C258" s="10" t="s">
        <v>211</v>
      </c>
      <c r="D258" s="37">
        <v>29266967.57</v>
      </c>
      <c r="E258" s="37">
        <v>29743242.109999999</v>
      </c>
      <c r="F258" s="37">
        <v>29550889.940000001</v>
      </c>
      <c r="G258" s="48">
        <f t="shared" si="79"/>
        <v>100.97011201902255</v>
      </c>
      <c r="H258" s="49">
        <f t="shared" si="80"/>
        <v>99.353291180266694</v>
      </c>
      <c r="I258" s="71"/>
    </row>
    <row r="259" spans="1:9" ht="47.25">
      <c r="A259" s="11" t="s">
        <v>244</v>
      </c>
      <c r="B259" s="10" t="s">
        <v>50</v>
      </c>
      <c r="C259" s="10" t="s">
        <v>211</v>
      </c>
      <c r="D259" s="37">
        <v>830909</v>
      </c>
      <c r="E259" s="37">
        <v>830909</v>
      </c>
      <c r="F259" s="37">
        <v>830909</v>
      </c>
      <c r="G259" s="48">
        <f t="shared" si="79"/>
        <v>100</v>
      </c>
      <c r="H259" s="49">
        <f t="shared" si="80"/>
        <v>100</v>
      </c>
      <c r="I259" s="19"/>
    </row>
    <row r="260" spans="1:9" ht="63">
      <c r="A260" s="11" t="s">
        <v>238</v>
      </c>
      <c r="B260" s="10" t="s">
        <v>239</v>
      </c>
      <c r="C260" s="10" t="s">
        <v>211</v>
      </c>
      <c r="D260" s="37">
        <v>25055450</v>
      </c>
      <c r="E260" s="37">
        <v>25055450</v>
      </c>
      <c r="F260" s="37">
        <v>25055450</v>
      </c>
      <c r="G260" s="48">
        <f t="shared" si="79"/>
        <v>100</v>
      </c>
      <c r="H260" s="49">
        <f t="shared" si="80"/>
        <v>100</v>
      </c>
      <c r="I260" s="71"/>
    </row>
    <row r="261" spans="1:9" ht="63">
      <c r="A261" s="11" t="s">
        <v>242</v>
      </c>
      <c r="B261" s="10" t="s">
        <v>108</v>
      </c>
      <c r="C261" s="10" t="s">
        <v>211</v>
      </c>
      <c r="D261" s="37">
        <v>87.27</v>
      </c>
      <c r="E261" s="37">
        <v>87.27</v>
      </c>
      <c r="F261" s="37">
        <v>87.27</v>
      </c>
      <c r="G261" s="48">
        <f t="shared" si="79"/>
        <v>100</v>
      </c>
      <c r="H261" s="49">
        <f t="shared" si="80"/>
        <v>100</v>
      </c>
      <c r="I261" s="71"/>
    </row>
    <row r="262" spans="1:9" ht="129.75" customHeight="1">
      <c r="A262" s="14"/>
      <c r="B262" s="10" t="s">
        <v>264</v>
      </c>
      <c r="C262" s="10" t="s">
        <v>211</v>
      </c>
      <c r="D262" s="37">
        <v>3387.08</v>
      </c>
      <c r="E262" s="37">
        <v>3387.08</v>
      </c>
      <c r="F262" s="37">
        <v>0</v>
      </c>
      <c r="G262" s="48">
        <f t="shared" ref="G262:G265" si="95">F262/D262*100</f>
        <v>0</v>
      </c>
      <c r="H262" s="49">
        <f t="shared" ref="H262:H265" si="96">F262/E262*100</f>
        <v>0</v>
      </c>
      <c r="I262" s="19"/>
    </row>
    <row r="263" spans="1:9" ht="51.75" customHeight="1">
      <c r="A263" s="14" t="s">
        <v>333</v>
      </c>
      <c r="B263" s="10" t="s">
        <v>334</v>
      </c>
      <c r="C263" s="10" t="s">
        <v>211</v>
      </c>
      <c r="D263" s="37">
        <v>2925327</v>
      </c>
      <c r="E263" s="37">
        <v>2925327</v>
      </c>
      <c r="F263" s="37">
        <v>2913021.23</v>
      </c>
      <c r="G263" s="48">
        <f t="shared" si="95"/>
        <v>99.579336942502493</v>
      </c>
      <c r="H263" s="49">
        <f t="shared" si="96"/>
        <v>99.579336942502493</v>
      </c>
      <c r="I263" s="71"/>
    </row>
    <row r="264" spans="1:9" ht="51" customHeight="1">
      <c r="A264" s="14" t="s">
        <v>410</v>
      </c>
      <c r="B264" s="10" t="s">
        <v>411</v>
      </c>
      <c r="C264" s="10" t="s">
        <v>211</v>
      </c>
      <c r="D264" s="37">
        <v>353579</v>
      </c>
      <c r="E264" s="37">
        <v>353579</v>
      </c>
      <c r="F264" s="37">
        <v>336779.18</v>
      </c>
      <c r="G264" s="48">
        <f t="shared" si="95"/>
        <v>95.248637503924158</v>
      </c>
      <c r="H264" s="49">
        <f t="shared" si="96"/>
        <v>95.248637503924158</v>
      </c>
      <c r="I264" s="71"/>
    </row>
    <row r="265" spans="1:9">
      <c r="A265" s="65" t="s">
        <v>38</v>
      </c>
      <c r="B265" s="65"/>
      <c r="C265" s="66"/>
      <c r="D265" s="45">
        <f>D236+D237</f>
        <v>1080786972.73</v>
      </c>
      <c r="E265" s="45">
        <f>E236+E237</f>
        <v>1732496228.0999999</v>
      </c>
      <c r="F265" s="45">
        <f>F236+F237</f>
        <v>1499348552.0800002</v>
      </c>
      <c r="G265" s="41">
        <f t="shared" si="95"/>
        <v>138.72748191003262</v>
      </c>
      <c r="H265" s="34">
        <f t="shared" si="96"/>
        <v>86.542673384305786</v>
      </c>
      <c r="I265" s="71"/>
    </row>
    <row r="266" spans="1:9">
      <c r="I266" s="89"/>
    </row>
    <row r="267" spans="1:9">
      <c r="E267" s="46"/>
      <c r="I267" s="89"/>
    </row>
    <row r="268" spans="1:9">
      <c r="E268" s="46"/>
      <c r="I268" s="89"/>
    </row>
    <row r="269" spans="1:9">
      <c r="B269" s="2"/>
      <c r="I269" s="89"/>
    </row>
    <row r="270" spans="1:9">
      <c r="I270" s="89"/>
    </row>
    <row r="271" spans="1:9">
      <c r="I271" s="89"/>
    </row>
    <row r="272" spans="1:9">
      <c r="I272" s="89"/>
    </row>
    <row r="273" spans="9:9">
      <c r="I273" s="89"/>
    </row>
    <row r="274" spans="9:9">
      <c r="I274" s="89"/>
    </row>
    <row r="275" spans="9:9">
      <c r="I275" s="89"/>
    </row>
    <row r="276" spans="9:9">
      <c r="I276" s="89"/>
    </row>
    <row r="277" spans="9:9">
      <c r="I277" s="89"/>
    </row>
    <row r="278" spans="9:9">
      <c r="I278" s="89"/>
    </row>
    <row r="279" spans="9:9">
      <c r="I279" s="89"/>
    </row>
    <row r="280" spans="9:9">
      <c r="I280" s="89"/>
    </row>
    <row r="281" spans="9:9">
      <c r="I281" s="89"/>
    </row>
    <row r="282" spans="9:9">
      <c r="I282" s="89"/>
    </row>
    <row r="283" spans="9:9">
      <c r="I283" s="89"/>
    </row>
    <row r="284" spans="9:9">
      <c r="I284" s="89"/>
    </row>
    <row r="285" spans="9:9">
      <c r="I285" s="89"/>
    </row>
    <row r="286" spans="9:9">
      <c r="I286" s="89"/>
    </row>
    <row r="287" spans="9:9">
      <c r="I287" s="89"/>
    </row>
    <row r="288" spans="9:9">
      <c r="I288" s="89"/>
    </row>
    <row r="289" spans="9:9">
      <c r="I289" s="89"/>
    </row>
    <row r="290" spans="9:9">
      <c r="I290" s="89"/>
    </row>
    <row r="291" spans="9:9">
      <c r="I291" s="89"/>
    </row>
    <row r="292" spans="9:9">
      <c r="I292" s="89"/>
    </row>
    <row r="293" spans="9:9">
      <c r="I293" s="89"/>
    </row>
    <row r="294" spans="9:9">
      <c r="I294" s="89"/>
    </row>
    <row r="295" spans="9:9">
      <c r="I295" s="89"/>
    </row>
    <row r="296" spans="9:9">
      <c r="I296" s="89"/>
    </row>
    <row r="297" spans="9:9">
      <c r="I297" s="89"/>
    </row>
    <row r="298" spans="9:9">
      <c r="I298" s="89"/>
    </row>
    <row r="299" spans="9:9">
      <c r="I299" s="89"/>
    </row>
    <row r="300" spans="9:9">
      <c r="I300" s="89"/>
    </row>
    <row r="301" spans="9:9">
      <c r="I301" s="89"/>
    </row>
    <row r="302" spans="9:9">
      <c r="I302" s="89"/>
    </row>
    <row r="303" spans="9:9">
      <c r="I303" s="89"/>
    </row>
    <row r="304" spans="9:9">
      <c r="I304" s="89"/>
    </row>
    <row r="305" spans="9:9">
      <c r="I305" s="89"/>
    </row>
    <row r="306" spans="9:9">
      <c r="I306" s="89"/>
    </row>
    <row r="307" spans="9:9">
      <c r="I307" s="89"/>
    </row>
    <row r="308" spans="9:9">
      <c r="I308" s="89"/>
    </row>
    <row r="309" spans="9:9">
      <c r="I309" s="89"/>
    </row>
    <row r="310" spans="9:9">
      <c r="I310" s="89"/>
    </row>
    <row r="311" spans="9:9">
      <c r="I311" s="89"/>
    </row>
    <row r="312" spans="9:9">
      <c r="I312" s="89"/>
    </row>
    <row r="313" spans="9:9">
      <c r="I313" s="89"/>
    </row>
    <row r="314" spans="9:9">
      <c r="I314" s="89"/>
    </row>
    <row r="315" spans="9:9">
      <c r="I315" s="89"/>
    </row>
    <row r="316" spans="9:9">
      <c r="I316" s="89"/>
    </row>
    <row r="317" spans="9:9">
      <c r="I317" s="89"/>
    </row>
    <row r="318" spans="9:9">
      <c r="I318" s="89"/>
    </row>
    <row r="319" spans="9:9">
      <c r="I319" s="89"/>
    </row>
    <row r="320" spans="9:9">
      <c r="I320" s="89"/>
    </row>
    <row r="321" spans="9:9">
      <c r="I321" s="89"/>
    </row>
    <row r="322" spans="9:9">
      <c r="I322" s="89"/>
    </row>
    <row r="323" spans="9:9">
      <c r="I323" s="89"/>
    </row>
    <row r="324" spans="9:9">
      <c r="I324" s="89"/>
    </row>
    <row r="325" spans="9:9">
      <c r="I325" s="89"/>
    </row>
    <row r="326" spans="9:9">
      <c r="I326" s="89"/>
    </row>
    <row r="327" spans="9:9">
      <c r="I327" s="89"/>
    </row>
    <row r="328" spans="9:9">
      <c r="I328" s="89"/>
    </row>
    <row r="329" spans="9:9">
      <c r="I329" s="89"/>
    </row>
    <row r="330" spans="9:9">
      <c r="I330" s="89"/>
    </row>
    <row r="331" spans="9:9">
      <c r="I331" s="89"/>
    </row>
    <row r="332" spans="9:9">
      <c r="I332" s="89"/>
    </row>
    <row r="333" spans="9:9">
      <c r="I333" s="89"/>
    </row>
    <row r="334" spans="9:9">
      <c r="I334" s="89"/>
    </row>
    <row r="335" spans="9:9">
      <c r="I335" s="89"/>
    </row>
    <row r="336" spans="9:9">
      <c r="I336" s="89"/>
    </row>
    <row r="337" spans="9:9">
      <c r="I337" s="89"/>
    </row>
    <row r="338" spans="9:9">
      <c r="I338" s="89"/>
    </row>
    <row r="339" spans="9:9">
      <c r="I339" s="89"/>
    </row>
    <row r="340" spans="9:9">
      <c r="I340" s="89"/>
    </row>
    <row r="341" spans="9:9">
      <c r="I341" s="89"/>
    </row>
    <row r="342" spans="9:9">
      <c r="I342" s="89"/>
    </row>
    <row r="343" spans="9:9">
      <c r="I343" s="89"/>
    </row>
    <row r="344" spans="9:9">
      <c r="I344" s="89"/>
    </row>
    <row r="345" spans="9:9">
      <c r="I345" s="89"/>
    </row>
    <row r="346" spans="9:9">
      <c r="I346" s="89"/>
    </row>
    <row r="347" spans="9:9">
      <c r="I347" s="89"/>
    </row>
    <row r="348" spans="9:9">
      <c r="I348" s="89"/>
    </row>
    <row r="349" spans="9:9">
      <c r="I349" s="89"/>
    </row>
    <row r="350" spans="9:9">
      <c r="I350" s="89"/>
    </row>
    <row r="351" spans="9:9">
      <c r="I351" s="89"/>
    </row>
    <row r="352" spans="9:9">
      <c r="I352" s="89"/>
    </row>
    <row r="353" spans="9:9">
      <c r="I353" s="89"/>
    </row>
    <row r="354" spans="9:9">
      <c r="I354" s="89"/>
    </row>
    <row r="355" spans="9:9">
      <c r="I355" s="89"/>
    </row>
    <row r="356" spans="9:9">
      <c r="I356" s="89"/>
    </row>
    <row r="357" spans="9:9">
      <c r="I357" s="89"/>
    </row>
    <row r="358" spans="9:9">
      <c r="I358" s="89"/>
    </row>
    <row r="359" spans="9:9">
      <c r="I359" s="89"/>
    </row>
    <row r="360" spans="9:9">
      <c r="I360" s="89"/>
    </row>
  </sheetData>
  <autoFilter ref="A4:I265"/>
  <mergeCells count="3">
    <mergeCell ref="A2:E2"/>
    <mergeCell ref="A265:C265"/>
    <mergeCell ref="A1:I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2020-04-09T08:23:26Z</cp:lastPrinted>
  <dcterms:created xsi:type="dcterms:W3CDTF">2014-10-28T05:18:55Z</dcterms:created>
  <dcterms:modified xsi:type="dcterms:W3CDTF">2023-04-14T01:59:49Z</dcterms:modified>
</cp:coreProperties>
</file>