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40" windowWidth="27495" windowHeight="11445"/>
  </bookViews>
  <sheets>
    <sheet name="Доходы 2019" sheetId="2" r:id="rId1"/>
  </sheets>
  <definedNames>
    <definedName name="_xlnm.Print_Titles" localSheetId="0">'Доходы 2019'!$5:$6</definedName>
  </definedNames>
  <calcPr calcId="125725"/>
</workbook>
</file>

<file path=xl/calcChain.xml><?xml version="1.0" encoding="utf-8"?>
<calcChain xmlns="http://schemas.openxmlformats.org/spreadsheetml/2006/main">
  <c r="D7" i="2"/>
  <c r="E7"/>
  <c r="G79"/>
  <c r="G80"/>
  <c r="G81"/>
  <c r="G83"/>
  <c r="G84"/>
  <c r="G85"/>
  <c r="G90"/>
  <c r="G91"/>
  <c r="G96"/>
  <c r="G97"/>
  <c r="G98"/>
  <c r="G99"/>
  <c r="G102"/>
  <c r="G103"/>
  <c r="G104"/>
  <c r="G105"/>
  <c r="G108"/>
  <c r="G109"/>
  <c r="G110"/>
  <c r="G111"/>
  <c r="G112"/>
  <c r="G113"/>
  <c r="G116"/>
  <c r="G117"/>
  <c r="G118"/>
  <c r="G119"/>
  <c r="G120"/>
  <c r="G121"/>
  <c r="G122"/>
  <c r="G123"/>
  <c r="G124"/>
  <c r="F51"/>
  <c r="F52"/>
  <c r="E26" l="1"/>
  <c r="E37"/>
  <c r="E34" s="1"/>
  <c r="E20"/>
  <c r="E17" s="1"/>
  <c r="F17" s="1"/>
  <c r="E11"/>
  <c r="F11" s="1"/>
  <c r="F113"/>
  <c r="E73"/>
  <c r="F73" s="1"/>
  <c r="E64"/>
  <c r="G68"/>
  <c r="E46"/>
  <c r="F46" s="1"/>
  <c r="D46"/>
  <c r="E43"/>
  <c r="F43" s="1"/>
  <c r="D43"/>
  <c r="D17"/>
  <c r="D16" s="1"/>
  <c r="G16" s="1"/>
  <c r="D69"/>
  <c r="D73"/>
  <c r="D72" s="1"/>
  <c r="D67"/>
  <c r="G67" s="1"/>
  <c r="D65"/>
  <c r="G65" s="1"/>
  <c r="D42"/>
  <c r="D37"/>
  <c r="D35"/>
  <c r="D30"/>
  <c r="G30" s="1"/>
  <c r="D27"/>
  <c r="E27"/>
  <c r="D11"/>
  <c r="C35"/>
  <c r="F35" s="1"/>
  <c r="C42"/>
  <c r="C37"/>
  <c r="C30"/>
  <c r="F30" s="1"/>
  <c r="C27"/>
  <c r="C10"/>
  <c r="G12"/>
  <c r="G13"/>
  <c r="G14"/>
  <c r="G18"/>
  <c r="G19"/>
  <c r="G20"/>
  <c r="G21"/>
  <c r="G22"/>
  <c r="G23"/>
  <c r="G28"/>
  <c r="G31"/>
  <c r="G32"/>
  <c r="G33"/>
  <c r="G36"/>
  <c r="G38"/>
  <c r="G39"/>
  <c r="G40"/>
  <c r="G41"/>
  <c r="G44"/>
  <c r="G45"/>
  <c r="G47"/>
  <c r="G48"/>
  <c r="G49"/>
  <c r="G50"/>
  <c r="G51"/>
  <c r="G52"/>
  <c r="G59"/>
  <c r="G60"/>
  <c r="G61"/>
  <c r="G62"/>
  <c r="G63"/>
  <c r="G66"/>
  <c r="G74"/>
  <c r="G75"/>
  <c r="G76"/>
  <c r="G132"/>
  <c r="G133"/>
  <c r="G134"/>
  <c r="G135"/>
  <c r="G136"/>
  <c r="G137"/>
  <c r="G138"/>
  <c r="G139"/>
  <c r="G140"/>
  <c r="G141"/>
  <c r="G144"/>
  <c r="G145"/>
  <c r="G150"/>
  <c r="G151"/>
  <c r="G152"/>
  <c r="G157"/>
  <c r="G158"/>
  <c r="G159"/>
  <c r="G160"/>
  <c r="G161"/>
  <c r="G7"/>
  <c r="F12"/>
  <c r="F13"/>
  <c r="F14"/>
  <c r="F16"/>
  <c r="F18"/>
  <c r="F19"/>
  <c r="F20"/>
  <c r="F21"/>
  <c r="F22"/>
  <c r="F23"/>
  <c r="F28"/>
  <c r="F31"/>
  <c r="F32"/>
  <c r="F33"/>
  <c r="F36"/>
  <c r="F38"/>
  <c r="F39"/>
  <c r="F40"/>
  <c r="F41"/>
  <c r="F44"/>
  <c r="F45"/>
  <c r="F47"/>
  <c r="F48"/>
  <c r="F49"/>
  <c r="F50"/>
  <c r="F56"/>
  <c r="F57"/>
  <c r="F58"/>
  <c r="F59"/>
  <c r="F60"/>
  <c r="F61"/>
  <c r="F62"/>
  <c r="F63"/>
  <c r="F64"/>
  <c r="F65"/>
  <c r="F66"/>
  <c r="F70"/>
  <c r="F71"/>
  <c r="F74"/>
  <c r="F116"/>
  <c r="F117"/>
  <c r="F120"/>
  <c r="F121"/>
  <c r="F122"/>
  <c r="F137"/>
  <c r="F138"/>
  <c r="F139"/>
  <c r="F140"/>
  <c r="F141"/>
  <c r="F144"/>
  <c r="F145"/>
  <c r="F150"/>
  <c r="F151"/>
  <c r="C119"/>
  <c r="C118" s="1"/>
  <c r="F118" s="1"/>
  <c r="E72" l="1"/>
  <c r="E10"/>
  <c r="G10" s="1"/>
  <c r="F10"/>
  <c r="F37"/>
  <c r="G37"/>
  <c r="G11"/>
  <c r="G72"/>
  <c r="G46"/>
  <c r="E42"/>
  <c r="F42" s="1"/>
  <c r="G17"/>
  <c r="G42"/>
  <c r="G43"/>
  <c r="G73"/>
  <c r="D64"/>
  <c r="G64" s="1"/>
  <c r="D34"/>
  <c r="G34" s="1"/>
  <c r="G35"/>
  <c r="D26"/>
  <c r="G27"/>
  <c r="F119"/>
  <c r="C34"/>
  <c r="F34" s="1"/>
  <c r="C26"/>
  <c r="F26" s="1"/>
  <c r="F27"/>
  <c r="F72" l="1"/>
  <c r="E69"/>
  <c r="D9"/>
  <c r="G26"/>
  <c r="C9"/>
  <c r="F69" l="1"/>
  <c r="G69"/>
  <c r="E9"/>
  <c r="F9" s="1"/>
  <c r="C7"/>
  <c r="F7" s="1"/>
  <c r="G9" l="1"/>
</calcChain>
</file>

<file path=xl/sharedStrings.xml><?xml version="1.0" encoding="utf-8"?>
<sst xmlns="http://schemas.openxmlformats.org/spreadsheetml/2006/main" count="352" uniqueCount="343">
  <si>
    <t>Наименование показателя</t>
  </si>
  <si>
    <t>1</t>
  </si>
  <si>
    <t>2</t>
  </si>
  <si>
    <t>3</t>
  </si>
  <si>
    <t>4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</si>
  <si>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</si>
  <si>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</si>
  <si>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</si>
  <si>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</si>
  <si>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</si>
  <si>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</si>
  <si>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</si>
  <si>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</si>
  <si>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</si>
  <si>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</si>
  <si>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</si>
  <si>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</si>
  <si>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</si>
  <si>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</si>
  <si>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</si>
  <si>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</si>
  <si>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</si>
  <si>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</si>
  <si>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</si>
  <si>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</si>
  <si>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</si>
  <si>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</si>
  <si>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</si>
  <si>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</si>
  <si>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</si>
  <si>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</si>
  <si>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</si>
  <si>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</si>
  <si>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</si>
  <si>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</si>
  <si>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</si>
  <si>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</si>
  <si>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</si>
  <si>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</si>
  <si>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</si>
  <si>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</si>
  <si>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</si>
  <si>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</si>
  <si>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</si>
  <si>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</si>
  <si>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</si>
  <si>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</si>
  <si>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</si>
  <si>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</si>
  <si>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</si>
  <si>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</si>
  <si>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</si>
  <si>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</si>
  <si>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</si>
  <si>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</si>
  <si>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</si>
  <si>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</si>
  <si>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</si>
  <si>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</si>
  <si>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</si>
  <si>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</si>
  <si>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</si>
  <si>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</si>
  <si>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</si>
  <si>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</si>
  <si>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</si>
  <si>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</si>
  <si>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ШТРАФЫ, САНКЦИИ, ВОЗМЕЩЕНИЕ УЩЕРБА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</si>
  <si>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</si>
  <si>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</si>
  <si>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</si>
  <si>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</si>
  <si>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</si>
  <si>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</si>
  <si>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</si>
  <si>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</si>
  <si>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</si>
  <si>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</si>
  <si>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</si>
  <si>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</si>
  <si>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</si>
  <si>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Субсидия бюджетам на поддержку отрасли культуры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</si>
  <si>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</si>
  <si>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</si>
  <si>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</si>
  <si>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</si>
  <si>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</si>
  <si>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</si>
  <si>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</si>
  <si>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</si>
  <si>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</si>
  <si>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</si>
  <si>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</si>
  <si>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</si>
  <si>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</si>
  <si>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Иные межбюджетные трансферты</t>
  </si>
  <si>
    <t xml:space="preserve">  Межбюджетные трансферты, передаваемые бюджетам, за счет средств резервного фонда Правительства Российской Федерации</t>
  </si>
  <si>
    <t xml:space="preserve">  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</si>
  <si>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</si>
  <si>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</si>
  <si>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</si>
  <si>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</si>
  <si>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</si>
  <si>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</si>
  <si>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</si>
  <si>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</si>
  <si>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</si>
  <si>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(в рублях)</t>
  </si>
  <si>
    <t>Код бюджетной классификации (без указания кода главного администратора доходов бюджета)</t>
  </si>
  <si>
    <t>% исполнения первона-чального плана</t>
  </si>
  <si>
    <t>% исполнения уточнен-ного плана</t>
  </si>
  <si>
    <t>Пояснения отклонений от плановых значений</t>
  </si>
  <si>
    <t>1 00 00000 00 0000 000</t>
  </si>
  <si>
    <t xml:space="preserve"> 1 01 00000 00 0000 000</t>
  </si>
  <si>
    <t xml:space="preserve"> 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</si>
  <si>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</si>
  <si>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</si>
  <si>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</si>
  <si>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</si>
  <si>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</si>
  <si>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</si>
  <si>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1 03 02230 01 0000 110</t>
  </si>
  <si>
    <t>1 03 02231 01 0000 110</t>
  </si>
  <si>
    <t>1 03 02240 01 0000 110</t>
  </si>
  <si>
    <t>1 03 02241 01 0000 110</t>
  </si>
  <si>
    <t xml:space="preserve"> 1 03 02250 01 0000 110</t>
  </si>
  <si>
    <t>1 03 02261 01 0000 110</t>
  </si>
  <si>
    <t>1 03 02251 01 0000 110</t>
  </si>
  <si>
    <t>1 03 02260 01 0000 110</t>
  </si>
  <si>
    <t>1 05 00000 00 0000 000</t>
  </si>
  <si>
    <t>1 05 02000 02 0000 110</t>
  </si>
  <si>
    <t>Фактическое исполнение, 
руб.</t>
  </si>
  <si>
    <t>1 05 02010 02 0000 110</t>
  </si>
  <si>
    <t>1 05 02020 02 0000 110</t>
  </si>
  <si>
    <t>1 05 03000 01 0000 110</t>
  </si>
  <si>
    <t>1 05 03010 01 0000 110</t>
  </si>
  <si>
    <t>1 05 04000 02 0000 110</t>
  </si>
  <si>
    <t>1 05 04020 02 0000 110</t>
  </si>
  <si>
    <t>1 06 00000 00 0000 000</t>
  </si>
  <si>
    <t>1 06 01000 00 0000 110</t>
  </si>
  <si>
    <t>1 06 0103005 0000 110</t>
  </si>
  <si>
    <t>1 06 06000 00 0000 110</t>
  </si>
  <si>
    <t>1 06 06030 00 0000 110</t>
  </si>
  <si>
    <t>1 06 06033 05 0000 110</t>
  </si>
  <si>
    <t>1 06 06040 00 0000 110</t>
  </si>
  <si>
    <t>1 06 06043 05 0000 110</t>
  </si>
  <si>
    <t>1 08 00000 00 0000 000</t>
  </si>
  <si>
    <t>1 08 03000 01 0000 110</t>
  </si>
  <si>
    <t>1 08 03010 01 0000 110</t>
  </si>
  <si>
    <t>1 11 05013 05 0000 120</t>
  </si>
  <si>
    <t>1 11 05030 00 0000 120</t>
  </si>
  <si>
    <t>1 11 05035 05 0000 120</t>
  </si>
  <si>
    <t>1 11 05070 00 0000 120</t>
  </si>
  <si>
    <t>1 11 05075 05 0000 120</t>
  </si>
  <si>
    <t>1 12 00000 00 0000 000</t>
  </si>
  <si>
    <t xml:space="preserve"> 1 12 01000 01 0000 120</t>
  </si>
  <si>
    <t>1 13 00000 00 0000 000</t>
  </si>
  <si>
    <t>1 13 01000 00 0000 130</t>
  </si>
  <si>
    <t>1 13 01990 00 0000 130</t>
  </si>
  <si>
    <t>1 13 02000 00 0000 130</t>
  </si>
  <si>
    <t>1 13 02990 00 0000 130</t>
  </si>
  <si>
    <t>1 11 09045 05 0000 120</t>
  </si>
  <si>
    <t xml:space="preserve"> 1 11 00000 00 0000 000</t>
  </si>
  <si>
    <t>1 11 05000 00 0000 120</t>
  </si>
  <si>
    <t>1 11 05010 00 0000 120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</si>
  <si>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</si>
  <si>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</si>
  <si>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</si>
  <si>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</si>
  <si>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</si>
  <si>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1 14 00000 00 0000 000</t>
  </si>
  <si>
    <t>1 14 02000 00 0000 000</t>
  </si>
  <si>
    <t>1 14 02050 05 0000 410</t>
  </si>
  <si>
    <t>1 14 06000 00 0000 430</t>
  </si>
  <si>
    <t>1 14 06010 00 0000 430</t>
  </si>
  <si>
    <t>1 14 06013 05 0000 430</t>
  </si>
  <si>
    <t>1 16 00000 00 0000 000</t>
  </si>
  <si>
    <t>1 17 00000 00 0000 000</t>
  </si>
  <si>
    <t>1 17 01000 00 0000 180</t>
  </si>
  <si>
    <t>1 17 01050 05 0000 180</t>
  </si>
  <si>
    <t>1 17 05000 00 0000 180</t>
  </si>
  <si>
    <t>1 17 05050 05 0000 180</t>
  </si>
  <si>
    <t>2 00 00000 00 0000 000</t>
  </si>
  <si>
    <t>2 02 00000 00 0000 000</t>
  </si>
  <si>
    <t>2 02 10000 00 0000 150</t>
  </si>
  <si>
    <t>2 02 15002 00 0000 150</t>
  </si>
  <si>
    <t>2 02 15002 05 0000 150</t>
  </si>
  <si>
    <t>2 02 20000 00 0000 150</t>
  </si>
  <si>
    <t>2 02 25497 00 0000 150</t>
  </si>
  <si>
    <t>2 02 25497 05 0000 150</t>
  </si>
  <si>
    <t>2 02 25519 00 0000 150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</si>
  <si>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</si>
  <si>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</si>
  <si>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</si>
  <si>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</si>
  <si>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</si>
  <si>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</si>
  <si>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</si>
  <si>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 xml:space="preserve"> 2 02 35118 00 0000 150</t>
  </si>
  <si>
    <t xml:space="preserve"> 2 02 35118 05 0000 150</t>
  </si>
  <si>
    <t>2 02 35120 00 0000 150</t>
  </si>
  <si>
    <t>2 02 35120 05 0000 150</t>
  </si>
  <si>
    <t>2 02 35930 00 0000 150</t>
  </si>
  <si>
    <t xml:space="preserve"> 2 02 35930 05 0000 150</t>
  </si>
  <si>
    <t>2 02 40000 00 0000 150</t>
  </si>
  <si>
    <t xml:space="preserve"> 2 02 49001 00 0000 150</t>
  </si>
  <si>
    <t>2 02 49001 05 0000 150</t>
  </si>
  <si>
    <t>2 02 49999 00 0000 150</t>
  </si>
  <si>
    <t xml:space="preserve"> 2 02 49999 05 0000 150</t>
  </si>
  <si>
    <t>2 07 00000 00 0000 000</t>
  </si>
  <si>
    <t xml:space="preserve"> 2 07 05000 05 0000 150</t>
  </si>
  <si>
    <t>2 07 05030 05 0000 150</t>
  </si>
  <si>
    <t xml:space="preserve"> 2 19 00000 00 0000 000</t>
  </si>
  <si>
    <t>2 19 00000 05 0000 150</t>
  </si>
  <si>
    <t>2 19 60010 05 0000 150</t>
  </si>
  <si>
    <t xml:space="preserve">Отклонение связано с взысканием недоимки с организаций и физических лиц. </t>
  </si>
  <si>
    <t>Оплата договоров социального найма за наем жилых помещений.</t>
  </si>
  <si>
    <t>Компенсационная плата за выдачу разрешений на вынужденный снос зеленых насаждений на основании решения Думы Партизанского муниципального района от 29.05.2009г. «Об утверждении Правил благоустройства и санитарного содержания межселенных территорий Партизанского муниципального района».</t>
  </si>
  <si>
    <t>Возврат остатков субвенций, имеющих целевое назначение, прошлого года</t>
  </si>
  <si>
    <t xml:space="preserve">АНАЛИТИЧЕСКИЕ ДАННЫЕ ОБ ИСПОЛНЕНИИ ДОХОДОВ БЮДЖЕТА                                                                                                                                                   ПАРТИЗАНСКОГО МУНИЦИПАЛЬНОГО РАЙОНА ЗА 2020 ГОД                                                                                                                      </t>
  </si>
  <si>
    <t>Первоначальный утвержденный план 2020 года, 
 руб.</t>
  </si>
  <si>
    <t>Уточненный план 2020 года, 
руб.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</si>
  <si>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</si>
  <si>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</si>
  <si>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</si>
  <si>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</si>
  <si>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</si>
  <si>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</si>
  <si>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</si>
  <si>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</si>
  <si>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</si>
  <si>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</si>
  <si>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</si>
  <si>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</si>
  <si>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</si>
  <si>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</si>
  <si>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</si>
  <si>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</si>
  <si>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</si>
  <si>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</si>
  <si>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</si>
  <si>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</si>
  <si>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</si>
  <si>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</si>
  <si>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</si>
  <si>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</si>
  <si>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</si>
  <si>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</si>
  <si>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</si>
  <si>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</si>
  <si>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</si>
  <si>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</si>
  <si>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</si>
  <si>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</si>
  <si>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</si>
  <si>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</si>
  <si>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</si>
  <si>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</si>
  <si>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</si>
  <si>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-</t>
  </si>
  <si>
    <t>1 16 01000 01 0000 140</t>
  </si>
  <si>
    <t>1 16 01050 01 0000 140</t>
  </si>
  <si>
    <t>1 16 01053 01 0000 140</t>
  </si>
  <si>
    <t xml:space="preserve"> 1 16 01060 01 0000 140</t>
  </si>
  <si>
    <t>1 16 01063 01 0000 140</t>
  </si>
  <si>
    <t>1 16 01070 01 0000 140</t>
  </si>
  <si>
    <t>1 16 01073 01 0000 140</t>
  </si>
  <si>
    <t>1 16 01074 01 0000 140</t>
  </si>
  <si>
    <t>1 16 01080 01 0000 140</t>
  </si>
  <si>
    <t>1 16 01083 01 0000 140</t>
  </si>
  <si>
    <t>1 16 01090 01 0000 140</t>
  </si>
  <si>
    <t>1 16 01093 01 0000 140</t>
  </si>
  <si>
    <t>1 16 01110 01 0000 140</t>
  </si>
  <si>
    <t>1 16 01113 01 0000 140</t>
  </si>
  <si>
    <t>1 16 01140 01 0000 140</t>
  </si>
  <si>
    <t>1 16 01143 01 0000 140</t>
  </si>
  <si>
    <t xml:space="preserve"> 1 16 01150 01 0000 140</t>
  </si>
  <si>
    <t>1 16 01153 01 0000 140</t>
  </si>
  <si>
    <t>1 16 01170 01 0000 140</t>
  </si>
  <si>
    <t xml:space="preserve"> 1 16 01173 01 0000 140</t>
  </si>
  <si>
    <t xml:space="preserve"> 1 16 01190 01 0000 140</t>
  </si>
  <si>
    <t xml:space="preserve"> 1 16 01193 01 0000 140</t>
  </si>
  <si>
    <t>1 16 01200 01 0000 140</t>
  </si>
  <si>
    <t xml:space="preserve"> 1 16 01203 01 0000 140</t>
  </si>
  <si>
    <t xml:space="preserve"> 1 16 02000 02 0000 140</t>
  </si>
  <si>
    <t xml:space="preserve"> 1 16 02020 02 0000 140</t>
  </si>
  <si>
    <t xml:space="preserve"> 1 16 07000 00 0000 140</t>
  </si>
  <si>
    <t>1 16 07010 00 0000 140</t>
  </si>
  <si>
    <t>1 16 07010 05 0000 140</t>
  </si>
  <si>
    <t xml:space="preserve"> 1 16 10000 00 0000 140</t>
  </si>
  <si>
    <t>1 16 10030 05 0000 140</t>
  </si>
  <si>
    <t>1 16 10032 05 0000 140</t>
  </si>
  <si>
    <t>1 16 10120 00 0000 140</t>
  </si>
  <si>
    <t xml:space="preserve"> 1 16 10123 01 0000 140</t>
  </si>
  <si>
    <t>1 16 10129 01 0000 140</t>
  </si>
  <si>
    <t>1 16 11000 01 0000 140</t>
  </si>
  <si>
    <t>1 16 11050 01 0000 140</t>
  </si>
  <si>
    <t>1 11 05300 00 0000 120</t>
  </si>
  <si>
    <t>1 11 05326 00 0000 120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</si>
  <si>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</si>
  <si>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</si>
  <si>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</si>
  <si>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1 11 05326 05 0000 120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</si>
  <si>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</si>
  <si>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</si>
  <si>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</si>
  <si>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</si>
  <si>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оснащение объектов спортивной инфраструктуры спортивно-технологическим оборудованием</t>
  </si>
  <si>
    <t xml:space="preserve">  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</si>
  <si>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</si>
  <si>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</si>
  <si>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2 02 20299 00 0000 150</t>
  </si>
  <si>
    <t>2 02 20299 05 0000 150</t>
  </si>
  <si>
    <t>2 02 20302 00 0000 150</t>
  </si>
  <si>
    <t>2 02 20302 05 0000 150</t>
  </si>
  <si>
    <t>2 02 25228 00 0000 150</t>
  </si>
  <si>
    <t>2 02 25228 05 0000 150</t>
  </si>
  <si>
    <t>2 02 25491 00 0000 150</t>
  </si>
  <si>
    <t xml:space="preserve"> 2 02 25491 05 0000 150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</si>
  <si>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</si>
  <si>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</si>
  <si>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</si>
  <si>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</si>
  <si>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2 02 35260 00 0000 150</t>
  </si>
  <si>
    <t>2 02 35260 05 0000 150</t>
  </si>
  <si>
    <t>2 02 35304 00 0000 150</t>
  </si>
  <si>
    <t>2 02 35304 05 0000 150</t>
  </si>
  <si>
    <t xml:space="preserve"> 000 2024530300 0000 150</t>
  </si>
  <si>
    <t xml:space="preserve"> 000 2024530305 0000 150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</si>
  <si>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</si>
  <si>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</si>
  <si>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Одними из крупнейших плательщиков этого налога являются войсковые части, расположенные на территории района.  В ноябре 2019 года были проведены организационно - штатные мероприятия, которые привели к значительному сокращению штатной численности, следовательно, и снижению поступлений налога на доходы физических лиц в  бюджет района  в объеме 24 974,5 тыс. рублей.  Норматив отчислений в районный бюджет составил 51,4157%     = 13% установлено статьей 61.1 Бюджетного Кодекса РФ и 38,4157% по дополнительному  нормативу</t>
  </si>
  <si>
    <t>Дифференцированный норматив отчислений в местный бюджет на 2020г. установлен в размере 0,35668%.</t>
  </si>
  <si>
    <t xml:space="preserve">Рост поступлений обеспечен перечислением авансовых платежей за 4 квартал 2020 г. в декабре 2020г. АО «Корпорация развития Дальнего Востока» </t>
  </si>
  <si>
    <t xml:space="preserve">Отклонение связано с уменьшением обращений кредитных организаций по взысканию задолженности с организаций и физических лиц. </t>
  </si>
  <si>
    <t>Отклонение связано с уменьшением общего количества договоров аренды муниципального имущества в связи с прекращением договорных отношений по предприятим ЖКХ</t>
  </si>
  <si>
    <t>за 2020 год выдано 25 патентов</t>
  </si>
  <si>
    <t>Количество действующих договоров аренды по состоянию на 01.01.2021г. – 2 141.</t>
  </si>
  <si>
    <t>Отклонение связано с убыточностью и началом процедуры банкротства МУП "ЦРА №22"</t>
  </si>
  <si>
    <t>числится 12 действующих договоров аренды объектов, находящихся в собственности муниципального района</t>
  </si>
  <si>
    <t>норматив отчислений в бюджет в 2020г. составил 60%</t>
  </si>
  <si>
    <t>Заключены 127договоров  купли – продажи, проведено 13 аукционов, проведена передача земельных участков под объектами капитального строительства.</t>
  </si>
  <si>
    <t>Перевыполнение плановых показателей обусловлено зачислением в бюджет штрафов поступающих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</si>
</sst>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24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2" borderId="1" xfId="55" applyNumberFormat="1" applyProtection="1"/>
    <xf numFmtId="0" fontId="15" fillId="0" borderId="0" xfId="0" applyFont="1" applyProtection="1">
      <protection locked="0"/>
    </xf>
    <xf numFmtId="0" fontId="0" fillId="4" borderId="0" xfId="0" applyFont="1" applyFill="1" applyProtection="1">
      <protection locked="0"/>
    </xf>
    <xf numFmtId="0" fontId="7" fillId="0" borderId="1" xfId="52" applyNumberFormat="1" applyBorder="1" applyProtection="1"/>
    <xf numFmtId="0" fontId="7" fillId="2" borderId="1" xfId="53" applyNumberFormat="1" applyBorder="1" applyProtection="1"/>
    <xf numFmtId="4" fontId="19" fillId="0" borderId="47" xfId="40" applyNumberFormat="1" applyFont="1" applyBorder="1" applyProtection="1">
      <alignment horizontal="right" shrinkToFit="1"/>
    </xf>
    <xf numFmtId="0" fontId="19" fillId="0" borderId="47" xfId="43" applyNumberFormat="1" applyFont="1" applyBorder="1" applyAlignment="1" applyProtection="1">
      <alignment horizontal="justify" vertical="top" wrapText="1"/>
    </xf>
    <xf numFmtId="49" fontId="19" fillId="0" borderId="47" xfId="45" applyNumberFormat="1" applyFont="1" applyBorder="1" applyProtection="1">
      <alignment horizontal="center"/>
    </xf>
    <xf numFmtId="0" fontId="19" fillId="4" borderId="47" xfId="48" applyNumberFormat="1" applyFont="1" applyFill="1" applyBorder="1" applyAlignment="1" applyProtection="1">
      <alignment horizontal="justify" vertical="top" wrapText="1"/>
    </xf>
    <xf numFmtId="49" fontId="19" fillId="4" borderId="47" xfId="50" applyNumberFormat="1" applyFont="1" applyFill="1" applyBorder="1" applyProtection="1">
      <alignment horizontal="center"/>
    </xf>
    <xf numFmtId="4" fontId="19" fillId="4" borderId="47" xfId="40" applyNumberFormat="1" applyFont="1" applyFill="1" applyBorder="1" applyProtection="1">
      <alignment horizontal="right" shrinkToFit="1"/>
    </xf>
    <xf numFmtId="0" fontId="19" fillId="0" borderId="47" xfId="48" applyNumberFormat="1" applyFont="1" applyBorder="1" applyAlignment="1" applyProtection="1">
      <alignment horizontal="justify" vertical="top" wrapText="1"/>
    </xf>
    <xf numFmtId="49" fontId="19" fillId="0" borderId="47" xfId="50" applyNumberFormat="1" applyFont="1" applyBorder="1" applyProtection="1">
      <alignment horizontal="center"/>
    </xf>
    <xf numFmtId="165" fontId="19" fillId="0" borderId="47" xfId="16" applyNumberFormat="1" applyFont="1" applyBorder="1" applyProtection="1"/>
    <xf numFmtId="49" fontId="18" fillId="0" borderId="1" xfId="0" applyNumberFormat="1" applyFont="1" applyFill="1" applyBorder="1" applyAlignment="1" applyProtection="1">
      <alignment horizontal="right"/>
    </xf>
    <xf numFmtId="0" fontId="20" fillId="0" borderId="47" xfId="0" applyFont="1" applyBorder="1" applyAlignment="1">
      <alignment horizontal="center" vertical="center" wrapText="1"/>
    </xf>
    <xf numFmtId="0" fontId="5" fillId="0" borderId="47" xfId="7" applyNumberFormat="1" applyBorder="1" applyProtection="1"/>
    <xf numFmtId="0" fontId="0" fillId="0" borderId="47" xfId="0" applyBorder="1" applyProtection="1">
      <protection locked="0"/>
    </xf>
    <xf numFmtId="0" fontId="15" fillId="0" borderId="47" xfId="0" applyFont="1" applyBorder="1" applyProtection="1">
      <protection locked="0"/>
    </xf>
    <xf numFmtId="0" fontId="0" fillId="4" borderId="47" xfId="0" applyFont="1" applyFill="1" applyBorder="1" applyProtection="1">
      <protection locked="0"/>
    </xf>
    <xf numFmtId="1" fontId="18" fillId="0" borderId="47" xfId="0" applyNumberFormat="1" applyFont="1" applyFill="1" applyBorder="1" applyAlignment="1">
      <alignment horizontal="center" vertical="center" wrapText="1" shrinkToFit="1"/>
    </xf>
    <xf numFmtId="49" fontId="9" fillId="0" borderId="47" xfId="35" applyNumberFormat="1" applyFont="1" applyBorder="1" applyAlignment="1" applyProtection="1">
      <alignment horizontal="center" vertical="center" wrapText="1"/>
    </xf>
    <xf numFmtId="49" fontId="9" fillId="0" borderId="47" xfId="36" applyNumberFormat="1" applyFont="1" applyBorder="1" applyAlignment="1" applyProtection="1">
      <alignment horizontal="center" vertical="center" wrapText="1"/>
    </xf>
    <xf numFmtId="0" fontId="9" fillId="0" borderId="47" xfId="11" applyNumberFormat="1" applyFont="1" applyBorder="1" applyAlignment="1" applyProtection="1">
      <alignment horizontal="center"/>
    </xf>
    <xf numFmtId="0" fontId="19" fillId="0" borderId="47" xfId="37" applyNumberFormat="1" applyFont="1" applyBorder="1" applyAlignment="1" applyProtection="1">
      <alignment horizontal="justify" vertical="top" wrapText="1"/>
    </xf>
    <xf numFmtId="49" fontId="19" fillId="0" borderId="47" xfId="39" applyNumberFormat="1" applyFont="1" applyBorder="1" applyProtection="1">
      <alignment horizontal="center"/>
    </xf>
    <xf numFmtId="0" fontId="20" fillId="0" borderId="47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justify"/>
    </xf>
    <xf numFmtId="0" fontId="18" fillId="0" borderId="47" xfId="0" applyFont="1" applyBorder="1" applyAlignment="1">
      <alignment horizontal="justify" vertical="top"/>
    </xf>
    <xf numFmtId="0" fontId="22" fillId="0" borderId="47" xfId="0" applyFont="1" applyFill="1" applyBorder="1" applyAlignment="1">
      <alignment horizontal="justify" vertical="top" wrapText="1"/>
    </xf>
    <xf numFmtId="0" fontId="18" fillId="0" borderId="47" xfId="0" applyFont="1" applyFill="1" applyBorder="1" applyAlignment="1">
      <alignment horizontal="justify" vertical="top" wrapText="1"/>
    </xf>
    <xf numFmtId="0" fontId="18" fillId="0" borderId="47" xfId="0" applyFont="1" applyBorder="1" applyAlignment="1">
      <alignment vertical="top" wrapText="1"/>
    </xf>
    <xf numFmtId="0" fontId="21" fillId="0" borderId="47" xfId="0" applyFont="1" applyBorder="1" applyAlignment="1">
      <alignment vertical="top" wrapText="1"/>
    </xf>
    <xf numFmtId="0" fontId="18" fillId="0" borderId="47" xfId="0" applyFont="1" applyBorder="1" applyAlignment="1" applyProtection="1">
      <alignment vertical="top" wrapText="1"/>
      <protection locked="0"/>
    </xf>
    <xf numFmtId="49" fontId="19" fillId="0" borderId="48" xfId="51" applyNumberFormat="1" applyFont="1" applyBorder="1" applyAlignment="1" applyProtection="1">
      <alignment horizontal="justify" vertical="top" wrapText="1"/>
    </xf>
    <xf numFmtId="0" fontId="0" fillId="0" borderId="49" xfId="0" applyBorder="1" applyProtection="1">
      <protection locked="0"/>
    </xf>
    <xf numFmtId="49" fontId="19" fillId="4" borderId="47" xfId="27" applyNumberFormat="1" applyFont="1" applyFill="1" applyBorder="1" applyAlignment="1" applyProtection="1">
      <alignment horizontal="justify" vertical="center" wrapText="1"/>
    </xf>
    <xf numFmtId="4" fontId="19" fillId="0" borderId="16" xfId="40" applyNumberFormat="1" applyFont="1" applyProtection="1">
      <alignment horizontal="right" shrinkToFit="1"/>
    </xf>
    <xf numFmtId="0" fontId="16" fillId="0" borderId="1" xfId="19" applyNumberFormat="1" applyFont="1" applyAlignment="1" applyProtection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9" fillId="0" borderId="16" xfId="50" applyNumberFormat="1" applyFont="1" applyProtection="1">
      <alignment horizontal="center"/>
    </xf>
    <xf numFmtId="4" fontId="4" fillId="0" borderId="16" xfId="40" applyNumberFormat="1" applyFont="1" applyProtection="1">
      <alignment horizontal="right" shrinkToFit="1"/>
    </xf>
    <xf numFmtId="0" fontId="7" fillId="0" borderId="20" xfId="48" applyNumberFormat="1" applyAlignment="1" applyProtection="1">
      <alignment horizontal="justify" vertical="top" wrapText="1"/>
    </xf>
    <xf numFmtId="0" fontId="21" fillId="0" borderId="0" xfId="0" applyFont="1" applyAlignment="1">
      <alignment horizontal="justify"/>
    </xf>
    <xf numFmtId="0" fontId="18" fillId="0" borderId="47" xfId="0" applyFont="1" applyBorder="1" applyAlignment="1">
      <alignment horizontal="justify" vertical="top"/>
    </xf>
    <xf numFmtId="0" fontId="23" fillId="0" borderId="47" xfId="0" applyFont="1" applyBorder="1" applyAlignment="1">
      <alignment vertical="top"/>
    </xf>
    <xf numFmtId="0" fontId="18" fillId="4" borderId="47" xfId="0" applyFont="1" applyFill="1" applyBorder="1" applyAlignment="1">
      <alignment vertical="top"/>
    </xf>
    <xf numFmtId="0" fontId="18" fillId="4" borderId="47" xfId="0" applyFont="1" applyFill="1" applyBorder="1" applyAlignment="1" applyProtection="1">
      <alignment wrapText="1"/>
      <protection locked="0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topLeftCell="A119" zoomScaleNormal="100" zoomScaleSheetLayoutView="100" workbookViewId="0">
      <selection activeCell="D7" sqref="D7"/>
    </sheetView>
  </sheetViews>
  <sheetFormatPr defaultRowHeight="15"/>
  <cols>
    <col min="1" max="1" width="64.42578125" style="1" customWidth="1"/>
    <col min="2" max="2" width="25.42578125" style="1" customWidth="1"/>
    <col min="3" max="3" width="18.7109375" style="1" customWidth="1"/>
    <col min="4" max="4" width="19.5703125" style="1" customWidth="1"/>
    <col min="5" max="5" width="18.85546875" style="1" customWidth="1"/>
    <col min="6" max="6" width="16.7109375" style="1" customWidth="1"/>
    <col min="7" max="7" width="12.28515625" style="1" customWidth="1"/>
    <col min="8" max="8" width="36.140625" style="1" customWidth="1"/>
    <col min="9" max="16384" width="9.140625" style="1"/>
  </cols>
  <sheetData>
    <row r="1" spans="1:12" ht="6.75" customHeight="1"/>
    <row r="2" spans="1:12">
      <c r="A2" s="46" t="s">
        <v>219</v>
      </c>
      <c r="B2" s="47"/>
      <c r="C2" s="48"/>
      <c r="D2" s="48"/>
      <c r="E2" s="48"/>
      <c r="F2" s="48"/>
    </row>
    <row r="3" spans="1:12" ht="23.25" customHeight="1">
      <c r="A3" s="47"/>
      <c r="B3" s="47"/>
      <c r="C3" s="48"/>
      <c r="D3" s="48"/>
      <c r="E3" s="48"/>
      <c r="F3" s="48"/>
    </row>
    <row r="4" spans="1:12" ht="15" customHeight="1">
      <c r="A4" s="2"/>
      <c r="B4" s="5"/>
      <c r="C4" s="7"/>
      <c r="D4" s="7"/>
      <c r="E4" s="3"/>
      <c r="F4" s="22" t="s">
        <v>107</v>
      </c>
      <c r="G4" s="4"/>
    </row>
    <row r="5" spans="1:12" ht="140.44999999999999" customHeight="1">
      <c r="A5" s="28" t="s">
        <v>0</v>
      </c>
      <c r="B5" s="23" t="s">
        <v>108</v>
      </c>
      <c r="C5" s="23" t="s">
        <v>220</v>
      </c>
      <c r="D5" s="23" t="s">
        <v>221</v>
      </c>
      <c r="E5" s="23" t="s">
        <v>131</v>
      </c>
      <c r="F5" s="23" t="s">
        <v>109</v>
      </c>
      <c r="G5" s="23" t="s">
        <v>110</v>
      </c>
      <c r="H5" s="34" t="s">
        <v>111</v>
      </c>
      <c r="L5" s="52"/>
    </row>
    <row r="6" spans="1:12" ht="15.75" customHeight="1">
      <c r="A6" s="29" t="s">
        <v>1</v>
      </c>
      <c r="B6" s="29" t="s">
        <v>2</v>
      </c>
      <c r="C6" s="30"/>
      <c r="D6" s="30" t="s">
        <v>3</v>
      </c>
      <c r="E6" s="30" t="s">
        <v>4</v>
      </c>
      <c r="F6" s="31">
        <v>5</v>
      </c>
      <c r="G6" s="24"/>
      <c r="H6" s="25"/>
      <c r="L6" s="52"/>
    </row>
    <row r="7" spans="1:12" ht="21.75" customHeight="1">
      <c r="A7" s="32" t="s">
        <v>5</v>
      </c>
      <c r="B7" s="33"/>
      <c r="C7" s="13">
        <f>C9+C118</f>
        <v>944556722.71000004</v>
      </c>
      <c r="D7" s="13">
        <f>D9+D118</f>
        <v>1252688500.52</v>
      </c>
      <c r="E7" s="13">
        <f>E9+E118</f>
        <v>1148296735.99</v>
      </c>
      <c r="F7" s="21">
        <f>E7/C7*100</f>
        <v>121.56990770183241</v>
      </c>
      <c r="G7" s="21">
        <f>E7/D7*100</f>
        <v>91.666582355735983</v>
      </c>
      <c r="H7" s="25"/>
      <c r="L7" s="52"/>
    </row>
    <row r="8" spans="1:12" ht="15" customHeight="1">
      <c r="A8" s="14" t="s">
        <v>6</v>
      </c>
      <c r="B8" s="15"/>
      <c r="C8" s="15"/>
      <c r="D8" s="15"/>
      <c r="E8" s="15"/>
      <c r="F8" s="21"/>
      <c r="G8" s="21"/>
      <c r="H8" s="25"/>
    </row>
    <row r="9" spans="1:12" ht="15.75">
      <c r="A9" s="16" t="s">
        <v>7</v>
      </c>
      <c r="B9" s="17" t="s">
        <v>112</v>
      </c>
      <c r="C9" s="18">
        <f>C10+C16+C26+C34+C42+C45+C62+C64+C69+C75+C113</f>
        <v>392669261</v>
      </c>
      <c r="D9" s="18">
        <f>D10+D16+D26+D34+D42+D45+D62+D64+D69+D75+D113</f>
        <v>377171816.19999999</v>
      </c>
      <c r="E9" s="18">
        <f>E10+E16+E26+E34+E42+E45+E62+E64+E69+E75+E113</f>
        <v>377246563.83000004</v>
      </c>
      <c r="F9" s="21">
        <f t="shared" ref="F9:F70" si="0">E9/C9*100</f>
        <v>96.072344157848406</v>
      </c>
      <c r="G9" s="21">
        <f t="shared" ref="G9:G71" si="1">E9/D9*100</f>
        <v>100.01981792562158</v>
      </c>
      <c r="H9" s="25"/>
    </row>
    <row r="10" spans="1:12" ht="15.75">
      <c r="A10" s="16" t="s">
        <v>8</v>
      </c>
      <c r="B10" s="17" t="s">
        <v>113</v>
      </c>
      <c r="C10" s="18">
        <f>C11</f>
        <v>289210000</v>
      </c>
      <c r="D10" s="18">
        <v>265310000</v>
      </c>
      <c r="E10" s="18">
        <f>E11</f>
        <v>260013122.25999999</v>
      </c>
      <c r="F10" s="21">
        <f t="shared" si="0"/>
        <v>89.904609889007986</v>
      </c>
      <c r="G10" s="21">
        <f t="shared" si="1"/>
        <v>98.003513723568645</v>
      </c>
      <c r="H10" s="25"/>
    </row>
    <row r="11" spans="1:12" ht="15.75">
      <c r="A11" s="16" t="s">
        <v>9</v>
      </c>
      <c r="B11" s="17" t="s">
        <v>114</v>
      </c>
      <c r="C11" s="18">
        <v>289210000</v>
      </c>
      <c r="D11" s="18">
        <f>D12+D13+D14+D15</f>
        <v>265310000</v>
      </c>
      <c r="E11" s="18">
        <f>E12+E13+E14+E15</f>
        <v>260013122.25999999</v>
      </c>
      <c r="F11" s="21">
        <f t="shared" si="0"/>
        <v>89.904609889007986</v>
      </c>
      <c r="G11" s="21">
        <f t="shared" si="1"/>
        <v>98.003513723568645</v>
      </c>
      <c r="H11" s="53" t="s">
        <v>331</v>
      </c>
    </row>
    <row r="12" spans="1:12" ht="82.5" customHeight="1">
      <c r="A12" s="19" t="s">
        <v>10</v>
      </c>
      <c r="B12" s="20" t="s">
        <v>115</v>
      </c>
      <c r="C12" s="13">
        <v>288560000</v>
      </c>
      <c r="D12" s="13">
        <v>263135000</v>
      </c>
      <c r="E12" s="13">
        <v>257708907.91999999</v>
      </c>
      <c r="F12" s="21">
        <f t="shared" si="0"/>
        <v>89.308604075408923</v>
      </c>
      <c r="G12" s="21">
        <f t="shared" si="1"/>
        <v>97.937905607387847</v>
      </c>
      <c r="H12" s="54"/>
    </row>
    <row r="13" spans="1:12" ht="113.25" customHeight="1">
      <c r="A13" s="19" t="s">
        <v>11</v>
      </c>
      <c r="B13" s="20" t="s">
        <v>116</v>
      </c>
      <c r="C13" s="13">
        <v>250000</v>
      </c>
      <c r="D13" s="13">
        <v>675000</v>
      </c>
      <c r="E13" s="13">
        <v>740531.41</v>
      </c>
      <c r="F13" s="21">
        <f t="shared" si="0"/>
        <v>296.21256399999999</v>
      </c>
      <c r="G13" s="21">
        <f t="shared" si="1"/>
        <v>109.70835703703705</v>
      </c>
      <c r="H13" s="54"/>
    </row>
    <row r="14" spans="1:12" ht="51" customHeight="1">
      <c r="A14" s="19" t="s">
        <v>12</v>
      </c>
      <c r="B14" s="20" t="s">
        <v>117</v>
      </c>
      <c r="C14" s="13">
        <v>400000</v>
      </c>
      <c r="D14" s="13">
        <v>1500000</v>
      </c>
      <c r="E14" s="13">
        <v>1450685.3</v>
      </c>
      <c r="F14" s="21">
        <f t="shared" si="0"/>
        <v>362.67132500000002</v>
      </c>
      <c r="G14" s="21">
        <f t="shared" si="1"/>
        <v>96.71235333333334</v>
      </c>
      <c r="H14" s="54"/>
    </row>
    <row r="15" spans="1:12" ht="99" customHeight="1">
      <c r="A15" s="19" t="s">
        <v>13</v>
      </c>
      <c r="B15" s="20" t="s">
        <v>118</v>
      </c>
      <c r="C15" s="13">
        <v>0</v>
      </c>
      <c r="D15" s="13">
        <v>0</v>
      </c>
      <c r="E15" s="13">
        <v>112997.63</v>
      </c>
      <c r="F15" s="21"/>
      <c r="G15" s="21"/>
      <c r="H15" s="54"/>
    </row>
    <row r="16" spans="1:12" ht="69" customHeight="1">
      <c r="A16" s="16" t="s">
        <v>14</v>
      </c>
      <c r="B16" s="17" t="s">
        <v>119</v>
      </c>
      <c r="C16" s="18">
        <v>21600000</v>
      </c>
      <c r="D16" s="18">
        <f>D17</f>
        <v>21600000</v>
      </c>
      <c r="E16" s="18">
        <v>20827652.239999998</v>
      </c>
      <c r="F16" s="21">
        <f t="shared" si="0"/>
        <v>96.424315925925924</v>
      </c>
      <c r="G16" s="21">
        <f t="shared" si="1"/>
        <v>96.424315925925924</v>
      </c>
      <c r="H16" s="42" t="s">
        <v>332</v>
      </c>
    </row>
    <row r="17" spans="1:8" ht="36" customHeight="1">
      <c r="A17" s="19" t="s">
        <v>15</v>
      </c>
      <c r="B17" s="20" t="s">
        <v>120</v>
      </c>
      <c r="C17" s="13">
        <v>21600000</v>
      </c>
      <c r="D17" s="13">
        <f>D18+D20+D22+D24</f>
        <v>21600000</v>
      </c>
      <c r="E17" s="13">
        <f>E18+E20+E22+E24</f>
        <v>20827652.239999998</v>
      </c>
      <c r="F17" s="21">
        <f t="shared" si="0"/>
        <v>96.424315925925924</v>
      </c>
      <c r="G17" s="21">
        <f t="shared" si="1"/>
        <v>96.424315925925924</v>
      </c>
      <c r="H17" s="25"/>
    </row>
    <row r="18" spans="1:8" ht="82.5" customHeight="1">
      <c r="A18" s="19" t="s">
        <v>16</v>
      </c>
      <c r="B18" s="20" t="s">
        <v>121</v>
      </c>
      <c r="C18" s="13">
        <v>10350000</v>
      </c>
      <c r="D18" s="13">
        <v>10350000</v>
      </c>
      <c r="E18" s="13">
        <v>9606499.5199999996</v>
      </c>
      <c r="F18" s="21">
        <f t="shared" si="0"/>
        <v>92.81642048309179</v>
      </c>
      <c r="G18" s="21">
        <f t="shared" si="1"/>
        <v>92.81642048309179</v>
      </c>
      <c r="H18" s="25"/>
    </row>
    <row r="19" spans="1:8" ht="116.25" customHeight="1">
      <c r="A19" s="19" t="s">
        <v>17</v>
      </c>
      <c r="B19" s="20" t="s">
        <v>122</v>
      </c>
      <c r="C19" s="13">
        <v>10350000</v>
      </c>
      <c r="D19" s="13">
        <v>10350000</v>
      </c>
      <c r="E19" s="13">
        <v>9606499.5199999996</v>
      </c>
      <c r="F19" s="21">
        <f t="shared" si="0"/>
        <v>92.81642048309179</v>
      </c>
      <c r="G19" s="21">
        <f t="shared" si="1"/>
        <v>92.81642048309179</v>
      </c>
      <c r="H19" s="25"/>
    </row>
    <row r="20" spans="1:8" ht="97.5" customHeight="1">
      <c r="A20" s="19" t="s">
        <v>18</v>
      </c>
      <c r="B20" s="20" t="s">
        <v>123</v>
      </c>
      <c r="C20" s="13">
        <v>80000</v>
      </c>
      <c r="D20" s="13">
        <v>80000</v>
      </c>
      <c r="E20" s="13">
        <f>E21</f>
        <v>68712.61</v>
      </c>
      <c r="F20" s="21">
        <f t="shared" si="0"/>
        <v>85.890762499999994</v>
      </c>
      <c r="G20" s="21">
        <f t="shared" si="1"/>
        <v>85.890762499999994</v>
      </c>
      <c r="H20" s="25"/>
    </row>
    <row r="21" spans="1:8" ht="132" customHeight="1">
      <c r="A21" s="19" t="s">
        <v>19</v>
      </c>
      <c r="B21" s="20" t="s">
        <v>124</v>
      </c>
      <c r="C21" s="13">
        <v>80000</v>
      </c>
      <c r="D21" s="13">
        <v>80000</v>
      </c>
      <c r="E21" s="13">
        <v>68712.61</v>
      </c>
      <c r="F21" s="21">
        <f t="shared" si="0"/>
        <v>85.890762499999994</v>
      </c>
      <c r="G21" s="21">
        <f t="shared" si="1"/>
        <v>85.890762499999994</v>
      </c>
      <c r="H21" s="25"/>
    </row>
    <row r="22" spans="1:8" ht="81.75" customHeight="1">
      <c r="A22" s="19" t="s">
        <v>20</v>
      </c>
      <c r="B22" s="20" t="s">
        <v>125</v>
      </c>
      <c r="C22" s="13">
        <v>11170000</v>
      </c>
      <c r="D22" s="13">
        <v>11170000</v>
      </c>
      <c r="E22" s="13">
        <v>12923440.93</v>
      </c>
      <c r="F22" s="21">
        <f t="shared" si="0"/>
        <v>115.69777018800357</v>
      </c>
      <c r="G22" s="21">
        <f t="shared" si="1"/>
        <v>115.69777018800357</v>
      </c>
      <c r="H22" s="25"/>
    </row>
    <row r="23" spans="1:8" ht="127.5" customHeight="1">
      <c r="A23" s="19" t="s">
        <v>21</v>
      </c>
      <c r="B23" s="20" t="s">
        <v>127</v>
      </c>
      <c r="C23" s="13">
        <v>11170000</v>
      </c>
      <c r="D23" s="13">
        <v>11170000</v>
      </c>
      <c r="E23" s="13">
        <v>12923440.93</v>
      </c>
      <c r="F23" s="21">
        <f t="shared" si="0"/>
        <v>115.69777018800357</v>
      </c>
      <c r="G23" s="21">
        <f t="shared" si="1"/>
        <v>115.69777018800357</v>
      </c>
      <c r="H23" s="25"/>
    </row>
    <row r="24" spans="1:8" ht="81.75" customHeight="1">
      <c r="A24" s="19" t="s">
        <v>22</v>
      </c>
      <c r="B24" s="20" t="s">
        <v>128</v>
      </c>
      <c r="C24" s="13">
        <v>0</v>
      </c>
      <c r="D24" s="13">
        <v>0</v>
      </c>
      <c r="E24" s="13">
        <v>-1771000.82</v>
      </c>
      <c r="F24" s="21"/>
      <c r="G24" s="21"/>
      <c r="H24" s="25"/>
    </row>
    <row r="25" spans="1:8" ht="132" customHeight="1">
      <c r="A25" s="19" t="s">
        <v>23</v>
      </c>
      <c r="B25" s="20" t="s">
        <v>126</v>
      </c>
      <c r="C25" s="13">
        <v>0</v>
      </c>
      <c r="D25" s="13">
        <v>0</v>
      </c>
      <c r="E25" s="13">
        <v>-1771000.82</v>
      </c>
      <c r="F25" s="21"/>
      <c r="G25" s="21"/>
      <c r="H25" s="25"/>
    </row>
    <row r="26" spans="1:8" s="9" customFormat="1" ht="15.75">
      <c r="A26" s="16" t="s">
        <v>24</v>
      </c>
      <c r="B26" s="17" t="s">
        <v>129</v>
      </c>
      <c r="C26" s="18">
        <f>C27+C30+C32</f>
        <v>6037000</v>
      </c>
      <c r="D26" s="18">
        <f>D27+D30+D32</f>
        <v>7440000</v>
      </c>
      <c r="E26" s="18">
        <f>E27+E30+E32</f>
        <v>7709481.5</v>
      </c>
      <c r="F26" s="21">
        <f t="shared" si="0"/>
        <v>127.70385125062116</v>
      </c>
      <c r="G26" s="21">
        <f t="shared" si="1"/>
        <v>103.62206317204301</v>
      </c>
      <c r="H26" s="26"/>
    </row>
    <row r="27" spans="1:8" ht="45">
      <c r="A27" s="19" t="s">
        <v>25</v>
      </c>
      <c r="B27" s="20" t="s">
        <v>130</v>
      </c>
      <c r="C27" s="13">
        <f>C28+C29</f>
        <v>4902000</v>
      </c>
      <c r="D27" s="13">
        <f t="shared" ref="D27:E27" si="2">D28+D29</f>
        <v>6000000</v>
      </c>
      <c r="E27" s="13">
        <f t="shared" si="2"/>
        <v>6144861.7199999997</v>
      </c>
      <c r="F27" s="21">
        <f t="shared" si="0"/>
        <v>125.35417625458996</v>
      </c>
      <c r="G27" s="21">
        <f t="shared" si="1"/>
        <v>102.414362</v>
      </c>
      <c r="H27" s="37" t="s">
        <v>215</v>
      </c>
    </row>
    <row r="28" spans="1:8" ht="31.5">
      <c r="A28" s="19" t="s">
        <v>25</v>
      </c>
      <c r="B28" s="20" t="s">
        <v>132</v>
      </c>
      <c r="C28" s="13">
        <v>4902000</v>
      </c>
      <c r="D28" s="13">
        <v>6000000</v>
      </c>
      <c r="E28" s="13">
        <v>6144832.0999999996</v>
      </c>
      <c r="F28" s="21">
        <f t="shared" si="0"/>
        <v>125.35357201142389</v>
      </c>
      <c r="G28" s="21">
        <f t="shared" si="1"/>
        <v>102.41386833333333</v>
      </c>
      <c r="H28" s="37"/>
    </row>
    <row r="29" spans="1:8" ht="47.25">
      <c r="A29" s="19" t="s">
        <v>26</v>
      </c>
      <c r="B29" s="20" t="s">
        <v>133</v>
      </c>
      <c r="C29" s="13">
        <v>0</v>
      </c>
      <c r="D29" s="13">
        <v>0</v>
      </c>
      <c r="E29" s="13">
        <v>29.62</v>
      </c>
      <c r="F29" s="21"/>
      <c r="G29" s="21"/>
      <c r="H29" s="25"/>
    </row>
    <row r="30" spans="1:8" ht="15.75">
      <c r="A30" s="19" t="s">
        <v>27</v>
      </c>
      <c r="B30" s="20" t="s">
        <v>134</v>
      </c>
      <c r="C30" s="13">
        <f>C31</f>
        <v>1010000</v>
      </c>
      <c r="D30" s="13">
        <f>D31</f>
        <v>1270000</v>
      </c>
      <c r="E30" s="13">
        <v>1337703.3500000001</v>
      </c>
      <c r="F30" s="21">
        <f t="shared" si="0"/>
        <v>132.44587623762376</v>
      </c>
      <c r="G30" s="21">
        <f t="shared" si="1"/>
        <v>105.33097244094489</v>
      </c>
      <c r="H30" s="25"/>
    </row>
    <row r="31" spans="1:8" ht="15.75">
      <c r="A31" s="19" t="s">
        <v>27</v>
      </c>
      <c r="B31" s="20" t="s">
        <v>135</v>
      </c>
      <c r="C31" s="13">
        <v>1010000</v>
      </c>
      <c r="D31" s="13">
        <v>1270000</v>
      </c>
      <c r="E31" s="13">
        <v>1337703.3500000001</v>
      </c>
      <c r="F31" s="21">
        <f t="shared" si="0"/>
        <v>132.44587623762376</v>
      </c>
      <c r="G31" s="21">
        <f t="shared" si="1"/>
        <v>105.33097244094489</v>
      </c>
      <c r="H31" s="25"/>
    </row>
    <row r="32" spans="1:8" ht="31.5">
      <c r="A32" s="19" t="s">
        <v>28</v>
      </c>
      <c r="B32" s="20" t="s">
        <v>136</v>
      </c>
      <c r="C32" s="13">
        <v>125000</v>
      </c>
      <c r="D32" s="13">
        <v>170000</v>
      </c>
      <c r="E32" s="13">
        <v>226916.43</v>
      </c>
      <c r="F32" s="21">
        <f t="shared" si="0"/>
        <v>181.53314399999999</v>
      </c>
      <c r="G32" s="21">
        <f t="shared" si="1"/>
        <v>133.48025294117647</v>
      </c>
      <c r="H32" s="25"/>
    </row>
    <row r="33" spans="1:8" ht="51.75" customHeight="1">
      <c r="A33" s="19" t="s">
        <v>106</v>
      </c>
      <c r="B33" s="20" t="s">
        <v>137</v>
      </c>
      <c r="C33" s="13">
        <v>125000</v>
      </c>
      <c r="D33" s="13">
        <v>170000</v>
      </c>
      <c r="E33" s="13">
        <v>226916.43</v>
      </c>
      <c r="F33" s="21">
        <f t="shared" si="0"/>
        <v>181.53314399999999</v>
      </c>
      <c r="G33" s="21">
        <f t="shared" si="1"/>
        <v>133.48025294117647</v>
      </c>
      <c r="H33" s="55" t="s">
        <v>336</v>
      </c>
    </row>
    <row r="34" spans="1:8" s="9" customFormat="1" ht="15.75">
      <c r="A34" s="16" t="s">
        <v>29</v>
      </c>
      <c r="B34" s="17" t="s">
        <v>138</v>
      </c>
      <c r="C34" s="18">
        <f>C35+C37</f>
        <v>24729000</v>
      </c>
      <c r="D34" s="18">
        <f>D35+D37</f>
        <v>26129000</v>
      </c>
      <c r="E34" s="18">
        <f>E35+E37</f>
        <v>29791573.920000002</v>
      </c>
      <c r="F34" s="21">
        <f t="shared" si="0"/>
        <v>120.47221448501759</v>
      </c>
      <c r="G34" s="21">
        <f t="shared" si="1"/>
        <v>114.0172755176241</v>
      </c>
      <c r="H34" s="26"/>
    </row>
    <row r="35" spans="1:8" ht="19.5" customHeight="1">
      <c r="A35" s="19" t="s">
        <v>30</v>
      </c>
      <c r="B35" s="20" t="s">
        <v>139</v>
      </c>
      <c r="C35" s="13">
        <f>C36</f>
        <v>29000</v>
      </c>
      <c r="D35" s="13">
        <f>D36</f>
        <v>29000</v>
      </c>
      <c r="E35" s="13">
        <v>20213.82</v>
      </c>
      <c r="F35" s="21">
        <f t="shared" si="0"/>
        <v>69.702827586206894</v>
      </c>
      <c r="G35" s="21">
        <f t="shared" si="1"/>
        <v>69.702827586206894</v>
      </c>
      <c r="H35" s="25"/>
    </row>
    <row r="36" spans="1:8" ht="51.75" customHeight="1">
      <c r="A36" s="19" t="s">
        <v>31</v>
      </c>
      <c r="B36" s="20" t="s">
        <v>140</v>
      </c>
      <c r="C36" s="13">
        <v>29000</v>
      </c>
      <c r="D36" s="13">
        <v>29000</v>
      </c>
      <c r="E36" s="13">
        <v>20213.82</v>
      </c>
      <c r="F36" s="21">
        <f t="shared" si="0"/>
        <v>69.702827586206894</v>
      </c>
      <c r="G36" s="21">
        <f t="shared" si="1"/>
        <v>69.702827586206894</v>
      </c>
      <c r="H36" s="25"/>
    </row>
    <row r="37" spans="1:8" ht="15.75">
      <c r="A37" s="19" t="s">
        <v>32</v>
      </c>
      <c r="B37" s="20" t="s">
        <v>141</v>
      </c>
      <c r="C37" s="13">
        <f>C38+C40</f>
        <v>24700000</v>
      </c>
      <c r="D37" s="13">
        <f>D38+D40</f>
        <v>26100000</v>
      </c>
      <c r="E37" s="13">
        <f>E38+E40</f>
        <v>29771360.100000001</v>
      </c>
      <c r="F37" s="21">
        <f t="shared" si="0"/>
        <v>120.53182226720649</v>
      </c>
      <c r="G37" s="21">
        <f t="shared" si="1"/>
        <v>114.06651379310347</v>
      </c>
      <c r="H37" s="25"/>
    </row>
    <row r="38" spans="1:8" ht="15.75">
      <c r="A38" s="19" t="s">
        <v>33</v>
      </c>
      <c r="B38" s="20" t="s">
        <v>142</v>
      </c>
      <c r="C38" s="13">
        <v>24100000</v>
      </c>
      <c r="D38" s="13">
        <v>25500000</v>
      </c>
      <c r="E38" s="13">
        <v>29164535.34</v>
      </c>
      <c r="F38" s="21">
        <f t="shared" si="0"/>
        <v>121.0146694605809</v>
      </c>
      <c r="G38" s="21">
        <f t="shared" si="1"/>
        <v>114.3707268235294</v>
      </c>
      <c r="H38" s="25"/>
    </row>
    <row r="39" spans="1:8" ht="83.25" customHeight="1">
      <c r="A39" s="19" t="s">
        <v>34</v>
      </c>
      <c r="B39" s="20" t="s">
        <v>143</v>
      </c>
      <c r="C39" s="13">
        <v>24100000</v>
      </c>
      <c r="D39" s="13">
        <v>25500000</v>
      </c>
      <c r="E39" s="13">
        <v>29164535.34</v>
      </c>
      <c r="F39" s="21">
        <f t="shared" si="0"/>
        <v>121.0146694605809</v>
      </c>
      <c r="G39" s="21">
        <f t="shared" si="1"/>
        <v>114.3707268235294</v>
      </c>
      <c r="H39" s="36" t="s">
        <v>333</v>
      </c>
    </row>
    <row r="40" spans="1:8" ht="15.75">
      <c r="A40" s="19" t="s">
        <v>35</v>
      </c>
      <c r="B40" s="20" t="s">
        <v>144</v>
      </c>
      <c r="C40" s="13">
        <v>600000</v>
      </c>
      <c r="D40" s="13">
        <v>600000</v>
      </c>
      <c r="E40" s="13">
        <v>606824.76</v>
      </c>
      <c r="F40" s="21">
        <f t="shared" si="0"/>
        <v>101.13746000000002</v>
      </c>
      <c r="G40" s="21">
        <f t="shared" si="1"/>
        <v>101.13746000000002</v>
      </c>
      <c r="H40" s="25"/>
    </row>
    <row r="41" spans="1:8" ht="33" customHeight="1">
      <c r="A41" s="19" t="s">
        <v>36</v>
      </c>
      <c r="B41" s="20" t="s">
        <v>145</v>
      </c>
      <c r="C41" s="13">
        <v>600000</v>
      </c>
      <c r="D41" s="13">
        <v>600000</v>
      </c>
      <c r="E41" s="13">
        <v>606824.76</v>
      </c>
      <c r="F41" s="21">
        <f t="shared" si="0"/>
        <v>101.13746000000002</v>
      </c>
      <c r="G41" s="21">
        <f t="shared" si="1"/>
        <v>101.13746000000002</v>
      </c>
      <c r="H41" s="25"/>
    </row>
    <row r="42" spans="1:8" s="10" customFormat="1" ht="15.75">
      <c r="A42" s="16" t="s">
        <v>37</v>
      </c>
      <c r="B42" s="17" t="s">
        <v>146</v>
      </c>
      <c r="C42" s="18">
        <f>C43</f>
        <v>3800000</v>
      </c>
      <c r="D42" s="18">
        <f>D43</f>
        <v>3800000</v>
      </c>
      <c r="E42" s="18">
        <f>E43</f>
        <v>3228754.49</v>
      </c>
      <c r="F42" s="21">
        <f t="shared" si="0"/>
        <v>84.967223421052637</v>
      </c>
      <c r="G42" s="21">
        <f t="shared" si="1"/>
        <v>84.967223421052637</v>
      </c>
      <c r="H42" s="27"/>
    </row>
    <row r="43" spans="1:8" ht="36.75" customHeight="1">
      <c r="A43" s="19" t="s">
        <v>38</v>
      </c>
      <c r="B43" s="20" t="s">
        <v>147</v>
      </c>
      <c r="C43" s="13">
        <v>3800000</v>
      </c>
      <c r="D43" s="13">
        <f>D44</f>
        <v>3800000</v>
      </c>
      <c r="E43" s="13">
        <f>E44</f>
        <v>3228754.49</v>
      </c>
      <c r="F43" s="21">
        <f t="shared" si="0"/>
        <v>84.967223421052637</v>
      </c>
      <c r="G43" s="21">
        <f t="shared" si="1"/>
        <v>84.967223421052637</v>
      </c>
      <c r="H43" s="25"/>
    </row>
    <row r="44" spans="1:8" ht="67.5" customHeight="1">
      <c r="A44" s="19" t="s">
        <v>39</v>
      </c>
      <c r="B44" s="20" t="s">
        <v>148</v>
      </c>
      <c r="C44" s="13">
        <v>3800000</v>
      </c>
      <c r="D44" s="13">
        <v>3800000</v>
      </c>
      <c r="E44" s="13">
        <v>3228754.49</v>
      </c>
      <c r="F44" s="21">
        <f t="shared" si="0"/>
        <v>84.967223421052637</v>
      </c>
      <c r="G44" s="21">
        <f t="shared" si="1"/>
        <v>84.967223421052637</v>
      </c>
      <c r="H44" s="38" t="s">
        <v>334</v>
      </c>
    </row>
    <row r="45" spans="1:8" s="10" customFormat="1" ht="54.75" customHeight="1">
      <c r="A45" s="16" t="s">
        <v>40</v>
      </c>
      <c r="B45" s="17" t="s">
        <v>162</v>
      </c>
      <c r="C45" s="18">
        <v>29090000</v>
      </c>
      <c r="D45" s="18">
        <v>29080000</v>
      </c>
      <c r="E45" s="18">
        <v>28830635.140000001</v>
      </c>
      <c r="F45" s="21">
        <f t="shared" si="0"/>
        <v>99.108405431419726</v>
      </c>
      <c r="G45" s="21">
        <f t="shared" si="1"/>
        <v>99.142486726272352</v>
      </c>
      <c r="H45" s="27"/>
    </row>
    <row r="46" spans="1:8" ht="94.5" customHeight="1">
      <c r="A46" s="19" t="s">
        <v>41</v>
      </c>
      <c r="B46" s="20" t="s">
        <v>163</v>
      </c>
      <c r="C46" s="13">
        <v>28500000</v>
      </c>
      <c r="D46" s="13">
        <f>D47+D49+D51</f>
        <v>28700000</v>
      </c>
      <c r="E46" s="13">
        <f>E47+E49+E51</f>
        <v>28491243.560000002</v>
      </c>
      <c r="F46" s="21">
        <f t="shared" si="0"/>
        <v>99.969275649122807</v>
      </c>
      <c r="G46" s="21">
        <f t="shared" si="1"/>
        <v>99.272625644599316</v>
      </c>
      <c r="H46" s="25"/>
    </row>
    <row r="47" spans="1:8" ht="66.75" customHeight="1">
      <c r="A47" s="19" t="s">
        <v>42</v>
      </c>
      <c r="B47" s="20" t="s">
        <v>164</v>
      </c>
      <c r="C47" s="13">
        <v>25000000</v>
      </c>
      <c r="D47" s="13">
        <v>25000000</v>
      </c>
      <c r="E47" s="13">
        <v>26052331.050000001</v>
      </c>
      <c r="F47" s="21">
        <f t="shared" si="0"/>
        <v>104.2093242</v>
      </c>
      <c r="G47" s="21">
        <f t="shared" si="1"/>
        <v>104.2093242</v>
      </c>
      <c r="H47" s="25"/>
    </row>
    <row r="48" spans="1:8" ht="99" customHeight="1">
      <c r="A48" s="19" t="s">
        <v>43</v>
      </c>
      <c r="B48" s="20" t="s">
        <v>149</v>
      </c>
      <c r="C48" s="13">
        <v>25000000</v>
      </c>
      <c r="D48" s="13">
        <v>25000000</v>
      </c>
      <c r="E48" s="13">
        <v>26052331.050000001</v>
      </c>
      <c r="F48" s="21">
        <f t="shared" si="0"/>
        <v>104.2093242</v>
      </c>
      <c r="G48" s="21">
        <f t="shared" si="1"/>
        <v>104.2093242</v>
      </c>
      <c r="H48" s="39" t="s">
        <v>337</v>
      </c>
    </row>
    <row r="49" spans="1:8" ht="94.5">
      <c r="A49" s="19" t="s">
        <v>44</v>
      </c>
      <c r="B49" s="20" t="s">
        <v>150</v>
      </c>
      <c r="C49" s="13">
        <v>3500000</v>
      </c>
      <c r="D49" s="13">
        <v>3500000</v>
      </c>
      <c r="E49" s="13">
        <v>2251945.33</v>
      </c>
      <c r="F49" s="21">
        <f t="shared" si="0"/>
        <v>64.341295142857149</v>
      </c>
      <c r="G49" s="21">
        <f t="shared" si="1"/>
        <v>64.341295142857149</v>
      </c>
      <c r="H49" s="39" t="s">
        <v>339</v>
      </c>
    </row>
    <row r="50" spans="1:8" ht="82.5" customHeight="1">
      <c r="A50" s="19" t="s">
        <v>45</v>
      </c>
      <c r="B50" s="20" t="s">
        <v>151</v>
      </c>
      <c r="C50" s="13">
        <v>3500000</v>
      </c>
      <c r="D50" s="13">
        <v>3500000</v>
      </c>
      <c r="E50" s="13">
        <v>2251945.33</v>
      </c>
      <c r="F50" s="21">
        <f t="shared" si="0"/>
        <v>64.341295142857149</v>
      </c>
      <c r="G50" s="21">
        <f t="shared" si="1"/>
        <v>64.341295142857149</v>
      </c>
      <c r="H50" s="39" t="s">
        <v>335</v>
      </c>
    </row>
    <row r="51" spans="1:8" ht="47.25">
      <c r="A51" s="19" t="s">
        <v>46</v>
      </c>
      <c r="B51" s="20" t="s">
        <v>152</v>
      </c>
      <c r="C51" s="13">
        <v>200000</v>
      </c>
      <c r="D51" s="13">
        <v>200000</v>
      </c>
      <c r="E51" s="13">
        <v>186967.18</v>
      </c>
      <c r="F51" s="21">
        <f t="shared" si="0"/>
        <v>93.483589999999992</v>
      </c>
      <c r="G51" s="21">
        <f t="shared" si="1"/>
        <v>93.483589999999992</v>
      </c>
      <c r="H51" s="25"/>
    </row>
    <row r="52" spans="1:8" ht="39.75" customHeight="1">
      <c r="A52" s="19" t="s">
        <v>47</v>
      </c>
      <c r="B52" s="20" t="s">
        <v>153</v>
      </c>
      <c r="C52" s="13">
        <v>200000</v>
      </c>
      <c r="D52" s="13">
        <v>200000</v>
      </c>
      <c r="E52" s="13">
        <v>186967.18</v>
      </c>
      <c r="F52" s="21">
        <f t="shared" si="0"/>
        <v>93.483589999999992</v>
      </c>
      <c r="G52" s="21">
        <f t="shared" si="1"/>
        <v>93.483589999999992</v>
      </c>
      <c r="H52" s="25"/>
    </row>
    <row r="53" spans="1:8" ht="55.5" customHeight="1">
      <c r="A53" s="19" t="s">
        <v>299</v>
      </c>
      <c r="B53" s="20" t="s">
        <v>297</v>
      </c>
      <c r="C53" s="13"/>
      <c r="D53" s="13"/>
      <c r="E53" s="13">
        <v>3.67</v>
      </c>
      <c r="F53" s="21"/>
      <c r="G53" s="21"/>
      <c r="H53" s="25"/>
    </row>
    <row r="54" spans="1:8" ht="79.5" customHeight="1">
      <c r="A54" s="19" t="s">
        <v>300</v>
      </c>
      <c r="B54" s="20" t="s">
        <v>298</v>
      </c>
      <c r="C54" s="13"/>
      <c r="D54" s="13"/>
      <c r="E54" s="13">
        <v>3.67</v>
      </c>
      <c r="F54" s="21"/>
      <c r="G54" s="21"/>
      <c r="H54" s="25"/>
    </row>
    <row r="55" spans="1:8" ht="160.5" customHeight="1">
      <c r="A55" s="19" t="s">
        <v>301</v>
      </c>
      <c r="B55" s="20" t="s">
        <v>302</v>
      </c>
      <c r="C55" s="13"/>
      <c r="D55" s="13"/>
      <c r="E55" s="13">
        <v>3.67</v>
      </c>
      <c r="F55" s="21"/>
      <c r="G55" s="21"/>
      <c r="H55" s="25"/>
    </row>
    <row r="56" spans="1:8" ht="33.75" customHeight="1">
      <c r="A56" s="19" t="s">
        <v>48</v>
      </c>
      <c r="B56" s="20" t="s">
        <v>165</v>
      </c>
      <c r="C56" s="13">
        <v>10000</v>
      </c>
      <c r="D56" s="13">
        <v>0</v>
      </c>
      <c r="E56" s="13">
        <v>0</v>
      </c>
      <c r="F56" s="21">
        <f t="shared" si="0"/>
        <v>0</v>
      </c>
      <c r="G56" s="21"/>
      <c r="H56" s="25"/>
    </row>
    <row r="57" spans="1:8" ht="47.25">
      <c r="A57" s="19" t="s">
        <v>49</v>
      </c>
      <c r="B57" s="20" t="s">
        <v>166</v>
      </c>
      <c r="C57" s="13">
        <v>10000</v>
      </c>
      <c r="D57" s="13">
        <v>0</v>
      </c>
      <c r="E57" s="13">
        <v>0</v>
      </c>
      <c r="F57" s="21">
        <f t="shared" si="0"/>
        <v>0</v>
      </c>
      <c r="G57" s="21"/>
      <c r="H57" s="25"/>
    </row>
    <row r="58" spans="1:8" ht="63" customHeight="1">
      <c r="A58" s="19" t="s">
        <v>50</v>
      </c>
      <c r="B58" s="20" t="s">
        <v>167</v>
      </c>
      <c r="C58" s="13">
        <v>10000</v>
      </c>
      <c r="D58" s="13">
        <v>0</v>
      </c>
      <c r="E58" s="13">
        <v>0</v>
      </c>
      <c r="F58" s="21">
        <f t="shared" si="0"/>
        <v>0</v>
      </c>
      <c r="G58" s="21"/>
      <c r="H58" s="36" t="s">
        <v>338</v>
      </c>
    </row>
    <row r="59" spans="1:8" ht="80.25" customHeight="1">
      <c r="A59" s="19" t="s">
        <v>51</v>
      </c>
      <c r="B59" s="20" t="s">
        <v>168</v>
      </c>
      <c r="C59" s="13">
        <v>380000</v>
      </c>
      <c r="D59" s="13">
        <v>380000</v>
      </c>
      <c r="E59" s="13">
        <v>339387.91</v>
      </c>
      <c r="F59" s="21">
        <f t="shared" si="0"/>
        <v>89.312607894736843</v>
      </c>
      <c r="G59" s="21">
        <f t="shared" si="1"/>
        <v>89.312607894736843</v>
      </c>
      <c r="H59" s="25"/>
    </row>
    <row r="60" spans="1:8" ht="81.75" customHeight="1">
      <c r="A60" s="19" t="s">
        <v>52</v>
      </c>
      <c r="B60" s="20" t="s">
        <v>169</v>
      </c>
      <c r="C60" s="13">
        <v>380000</v>
      </c>
      <c r="D60" s="13">
        <v>380000</v>
      </c>
      <c r="E60" s="13">
        <v>339387.91</v>
      </c>
      <c r="F60" s="21">
        <f t="shared" si="0"/>
        <v>89.312607894736843</v>
      </c>
      <c r="G60" s="21">
        <f t="shared" si="1"/>
        <v>89.312607894736843</v>
      </c>
      <c r="H60" s="25"/>
    </row>
    <row r="61" spans="1:8" ht="83.25" customHeight="1">
      <c r="A61" s="19" t="s">
        <v>53</v>
      </c>
      <c r="B61" s="20" t="s">
        <v>161</v>
      </c>
      <c r="C61" s="13">
        <v>380000</v>
      </c>
      <c r="D61" s="13">
        <v>380000</v>
      </c>
      <c r="E61" s="13">
        <v>339387.91</v>
      </c>
      <c r="F61" s="21">
        <f t="shared" si="0"/>
        <v>89.312607894736843</v>
      </c>
      <c r="G61" s="21">
        <f t="shared" si="1"/>
        <v>89.312607894736843</v>
      </c>
      <c r="H61" s="36" t="s">
        <v>216</v>
      </c>
    </row>
    <row r="62" spans="1:8" s="10" customFormat="1" ht="31.5">
      <c r="A62" s="16" t="s">
        <v>54</v>
      </c>
      <c r="B62" s="17" t="s">
        <v>154</v>
      </c>
      <c r="C62" s="18">
        <v>572000</v>
      </c>
      <c r="D62" s="18">
        <v>572000</v>
      </c>
      <c r="E62" s="18">
        <v>364596.42</v>
      </c>
      <c r="F62" s="21">
        <f t="shared" si="0"/>
        <v>63.740632867132859</v>
      </c>
      <c r="G62" s="21">
        <f t="shared" si="1"/>
        <v>63.740632867132859</v>
      </c>
      <c r="H62" s="56" t="s">
        <v>340</v>
      </c>
    </row>
    <row r="63" spans="1:8" ht="21.75" customHeight="1">
      <c r="A63" s="19" t="s">
        <v>55</v>
      </c>
      <c r="B63" s="20" t="s">
        <v>155</v>
      </c>
      <c r="C63" s="13">
        <v>572000</v>
      </c>
      <c r="D63" s="13">
        <v>572000</v>
      </c>
      <c r="E63" s="18">
        <v>364596.42</v>
      </c>
      <c r="F63" s="21">
        <f t="shared" si="0"/>
        <v>63.740632867132859</v>
      </c>
      <c r="G63" s="21">
        <f t="shared" si="1"/>
        <v>63.740632867132859</v>
      </c>
      <c r="H63" s="25"/>
    </row>
    <row r="64" spans="1:8" s="9" customFormat="1" ht="43.5" customHeight="1">
      <c r="A64" s="16" t="s">
        <v>56</v>
      </c>
      <c r="B64" s="17" t="s">
        <v>156</v>
      </c>
      <c r="C64" s="18">
        <v>506000</v>
      </c>
      <c r="D64" s="18">
        <f>D65+D67</f>
        <v>580000</v>
      </c>
      <c r="E64" s="18">
        <f>E65+E67</f>
        <v>579898.80000000005</v>
      </c>
      <c r="F64" s="21">
        <f t="shared" si="0"/>
        <v>114.60450592885377</v>
      </c>
      <c r="G64" s="21">
        <f t="shared" si="1"/>
        <v>99.982551724137934</v>
      </c>
      <c r="H64" s="38"/>
    </row>
    <row r="65" spans="1:8" ht="16.5">
      <c r="A65" s="19" t="s">
        <v>57</v>
      </c>
      <c r="B65" s="20" t="s">
        <v>157</v>
      </c>
      <c r="C65" s="13">
        <v>506000</v>
      </c>
      <c r="D65" s="13">
        <f>D66</f>
        <v>323000</v>
      </c>
      <c r="E65" s="13">
        <v>323213.37</v>
      </c>
      <c r="F65" s="21">
        <f t="shared" si="0"/>
        <v>63.876160079051381</v>
      </c>
      <c r="G65" s="21">
        <f t="shared" si="1"/>
        <v>100.06605882352942</v>
      </c>
      <c r="H65" s="40"/>
    </row>
    <row r="66" spans="1:8" ht="21" customHeight="1">
      <c r="A66" s="19" t="s">
        <v>58</v>
      </c>
      <c r="B66" s="20" t="s">
        <v>158</v>
      </c>
      <c r="C66" s="13">
        <v>506000</v>
      </c>
      <c r="D66" s="13">
        <v>323000</v>
      </c>
      <c r="E66" s="13">
        <v>323213.37</v>
      </c>
      <c r="F66" s="21">
        <f t="shared" si="0"/>
        <v>63.876160079051381</v>
      </c>
      <c r="G66" s="21">
        <f t="shared" si="1"/>
        <v>100.06605882352942</v>
      </c>
      <c r="H66" s="25"/>
    </row>
    <row r="67" spans="1:8" ht="15.75">
      <c r="A67" s="19" t="s">
        <v>59</v>
      </c>
      <c r="B67" s="20" t="s">
        <v>159</v>
      </c>
      <c r="C67" s="13">
        <v>0</v>
      </c>
      <c r="D67" s="13">
        <f>D68</f>
        <v>257000</v>
      </c>
      <c r="E67" s="13">
        <v>256685.43</v>
      </c>
      <c r="F67" s="21"/>
      <c r="G67" s="21">
        <f t="shared" si="1"/>
        <v>99.877599221789879</v>
      </c>
      <c r="H67" s="25"/>
    </row>
    <row r="68" spans="1:8" ht="15.75">
      <c r="A68" s="19" t="s">
        <v>60</v>
      </c>
      <c r="B68" s="20" t="s">
        <v>160</v>
      </c>
      <c r="C68" s="13">
        <v>0</v>
      </c>
      <c r="D68" s="13">
        <v>257000</v>
      </c>
      <c r="E68" s="13">
        <v>256685.43</v>
      </c>
      <c r="F68" s="21"/>
      <c r="G68" s="21">
        <f t="shared" si="1"/>
        <v>99.877599221789879</v>
      </c>
      <c r="H68" s="25"/>
    </row>
    <row r="69" spans="1:8" s="9" customFormat="1" ht="31.5">
      <c r="A69" s="16" t="s">
        <v>61</v>
      </c>
      <c r="B69" s="17" t="s">
        <v>170</v>
      </c>
      <c r="C69" s="18">
        <v>2600000</v>
      </c>
      <c r="D69" s="18">
        <f>D70+D72</f>
        <v>7400000</v>
      </c>
      <c r="E69" s="18">
        <f>E70+E72</f>
        <v>7647693.1799999997</v>
      </c>
      <c r="F69" s="21">
        <f t="shared" si="0"/>
        <v>294.14204538461541</v>
      </c>
      <c r="G69" s="21">
        <f t="shared" si="1"/>
        <v>103.34720513513514</v>
      </c>
      <c r="H69" s="26"/>
    </row>
    <row r="70" spans="1:8" ht="82.5" customHeight="1">
      <c r="A70" s="19" t="s">
        <v>62</v>
      </c>
      <c r="B70" s="20" t="s">
        <v>171</v>
      </c>
      <c r="C70" s="13">
        <v>100000</v>
      </c>
      <c r="D70" s="13">
        <v>0</v>
      </c>
      <c r="E70" s="13">
        <v>0</v>
      </c>
      <c r="F70" s="21">
        <f t="shared" si="0"/>
        <v>0</v>
      </c>
      <c r="G70" s="21"/>
      <c r="H70" s="25"/>
    </row>
    <row r="71" spans="1:8" ht="100.5" customHeight="1">
      <c r="A71" s="19" t="s">
        <v>63</v>
      </c>
      <c r="B71" s="20" t="s">
        <v>172</v>
      </c>
      <c r="C71" s="13">
        <v>100000</v>
      </c>
      <c r="D71" s="13">
        <v>0</v>
      </c>
      <c r="E71" s="13">
        <v>0</v>
      </c>
      <c r="F71" s="21">
        <f t="shared" ref="F71:F151" si="3">E71/C71*100</f>
        <v>0</v>
      </c>
      <c r="G71" s="21"/>
      <c r="H71" s="25"/>
    </row>
    <row r="72" spans="1:8" ht="36" customHeight="1">
      <c r="A72" s="19" t="s">
        <v>64</v>
      </c>
      <c r="B72" s="20" t="s">
        <v>173</v>
      </c>
      <c r="C72" s="13">
        <v>2500000</v>
      </c>
      <c r="D72" s="13">
        <f>D73</f>
        <v>7400000</v>
      </c>
      <c r="E72" s="13">
        <f>E73</f>
        <v>7647693.1799999997</v>
      </c>
      <c r="F72" s="21">
        <f t="shared" si="3"/>
        <v>305.90772719999995</v>
      </c>
      <c r="G72" s="21">
        <f t="shared" ref="G72:G161" si="4">E72/D72*100</f>
        <v>103.34720513513514</v>
      </c>
      <c r="H72" s="25"/>
    </row>
    <row r="73" spans="1:8" ht="34.5" customHeight="1">
      <c r="A73" s="19" t="s">
        <v>65</v>
      </c>
      <c r="B73" s="20" t="s">
        <v>174</v>
      </c>
      <c r="C73" s="13">
        <v>2500000</v>
      </c>
      <c r="D73" s="13">
        <f>D74</f>
        <v>7400000</v>
      </c>
      <c r="E73" s="13">
        <f>E74</f>
        <v>7647693.1799999997</v>
      </c>
      <c r="F73" s="21">
        <f t="shared" si="3"/>
        <v>305.90772719999995</v>
      </c>
      <c r="G73" s="21">
        <f t="shared" si="4"/>
        <v>103.34720513513514</v>
      </c>
      <c r="H73" s="25"/>
    </row>
    <row r="74" spans="1:8" ht="78.75">
      <c r="A74" s="19" t="s">
        <v>66</v>
      </c>
      <c r="B74" s="20" t="s">
        <v>175</v>
      </c>
      <c r="C74" s="13">
        <v>2500000</v>
      </c>
      <c r="D74" s="13">
        <v>7400000</v>
      </c>
      <c r="E74" s="13">
        <v>7647693.1799999997</v>
      </c>
      <c r="F74" s="21">
        <f t="shared" si="3"/>
        <v>305.90772719999995</v>
      </c>
      <c r="G74" s="21">
        <f t="shared" si="4"/>
        <v>103.34720513513514</v>
      </c>
      <c r="H74" s="39" t="s">
        <v>341</v>
      </c>
    </row>
    <row r="75" spans="1:8" s="9" customFormat="1" ht="147.75" customHeight="1">
      <c r="A75" s="16" t="s">
        <v>67</v>
      </c>
      <c r="B75" s="17" t="s">
        <v>176</v>
      </c>
      <c r="C75" s="18">
        <v>0</v>
      </c>
      <c r="D75" s="45">
        <v>12113000</v>
      </c>
      <c r="E75" s="45">
        <v>16025611.300000001</v>
      </c>
      <c r="F75" s="21"/>
      <c r="G75" s="21">
        <f t="shared" si="4"/>
        <v>132.30092710311237</v>
      </c>
      <c r="H75" s="41" t="s">
        <v>342</v>
      </c>
    </row>
    <row r="76" spans="1:8" ht="40.5" customHeight="1">
      <c r="A76" s="19" t="s">
        <v>222</v>
      </c>
      <c r="B76" s="20" t="s">
        <v>260</v>
      </c>
      <c r="C76" s="13">
        <v>0</v>
      </c>
      <c r="D76" s="45">
        <v>570000</v>
      </c>
      <c r="E76" s="45">
        <v>603455.31000000006</v>
      </c>
      <c r="F76" s="21"/>
      <c r="G76" s="21">
        <f t="shared" si="4"/>
        <v>105.86935263157895</v>
      </c>
      <c r="H76" s="25"/>
    </row>
    <row r="77" spans="1:8" ht="72" customHeight="1">
      <c r="A77" s="19" t="s">
        <v>223</v>
      </c>
      <c r="B77" s="20" t="s">
        <v>261</v>
      </c>
      <c r="C77" s="13">
        <v>0</v>
      </c>
      <c r="D77" s="45"/>
      <c r="E77" s="45">
        <v>4115.78</v>
      </c>
      <c r="F77" s="21"/>
      <c r="G77" s="21"/>
      <c r="H77" s="25"/>
    </row>
    <row r="78" spans="1:8" ht="94.5">
      <c r="A78" s="19" t="s">
        <v>224</v>
      </c>
      <c r="B78" s="20" t="s">
        <v>262</v>
      </c>
      <c r="C78" s="13">
        <v>0</v>
      </c>
      <c r="D78" s="45"/>
      <c r="E78" s="45">
        <v>4115.78</v>
      </c>
      <c r="F78" s="21"/>
      <c r="G78" s="21"/>
      <c r="H78" s="25"/>
    </row>
    <row r="79" spans="1:8" ht="78.75">
      <c r="A79" s="19" t="s">
        <v>225</v>
      </c>
      <c r="B79" s="20" t="s">
        <v>263</v>
      </c>
      <c r="C79" s="13"/>
      <c r="D79" s="45">
        <v>52000</v>
      </c>
      <c r="E79" s="45">
        <v>56832.97</v>
      </c>
      <c r="F79" s="21"/>
      <c r="G79" s="21">
        <f t="shared" si="4"/>
        <v>109.29417307692309</v>
      </c>
      <c r="H79" s="25"/>
    </row>
    <row r="80" spans="1:8" ht="110.25">
      <c r="A80" s="19" t="s">
        <v>226</v>
      </c>
      <c r="B80" s="20" t="s">
        <v>264</v>
      </c>
      <c r="C80" s="13"/>
      <c r="D80" s="45">
        <v>52000</v>
      </c>
      <c r="E80" s="45">
        <v>56832.97</v>
      </c>
      <c r="F80" s="21"/>
      <c r="G80" s="21">
        <f t="shared" si="4"/>
        <v>109.29417307692309</v>
      </c>
      <c r="H80" s="25"/>
    </row>
    <row r="81" spans="1:8" ht="63">
      <c r="A81" s="19" t="s">
        <v>227</v>
      </c>
      <c r="B81" s="20" t="s">
        <v>265</v>
      </c>
      <c r="C81" s="13"/>
      <c r="D81" s="45">
        <v>15000</v>
      </c>
      <c r="E81" s="45">
        <v>20058.259999999998</v>
      </c>
      <c r="F81" s="21"/>
      <c r="G81" s="21">
        <f t="shared" si="4"/>
        <v>133.72173333333333</v>
      </c>
      <c r="H81" s="25"/>
    </row>
    <row r="82" spans="1:8" ht="94.5">
      <c r="A82" s="19" t="s">
        <v>228</v>
      </c>
      <c r="B82" s="20" t="s">
        <v>266</v>
      </c>
      <c r="C82" s="13"/>
      <c r="D82" s="45" t="s">
        <v>259</v>
      </c>
      <c r="E82" s="45">
        <v>5058.26</v>
      </c>
      <c r="F82" s="21"/>
      <c r="G82" s="21"/>
      <c r="H82" s="25"/>
    </row>
    <row r="83" spans="1:8" ht="78.75">
      <c r="A83" s="19" t="s">
        <v>229</v>
      </c>
      <c r="B83" s="20" t="s">
        <v>267</v>
      </c>
      <c r="C83" s="13"/>
      <c r="D83" s="45">
        <v>15000</v>
      </c>
      <c r="E83" s="45">
        <v>15000</v>
      </c>
      <c r="F83" s="21"/>
      <c r="G83" s="21">
        <f t="shared" si="4"/>
        <v>100</v>
      </c>
      <c r="H83" s="25"/>
    </row>
    <row r="84" spans="1:8" ht="63">
      <c r="A84" s="19" t="s">
        <v>230</v>
      </c>
      <c r="B84" s="20" t="s">
        <v>268</v>
      </c>
      <c r="C84" s="13"/>
      <c r="D84" s="45">
        <v>157000</v>
      </c>
      <c r="E84" s="45">
        <v>158302.23000000001</v>
      </c>
      <c r="F84" s="21"/>
      <c r="G84" s="21">
        <f t="shared" si="4"/>
        <v>100.82944585987261</v>
      </c>
      <c r="H84" s="25"/>
    </row>
    <row r="85" spans="1:8" ht="94.5">
      <c r="A85" s="19" t="s">
        <v>231</v>
      </c>
      <c r="B85" s="20" t="s">
        <v>269</v>
      </c>
      <c r="C85" s="13"/>
      <c r="D85" s="45">
        <v>157000</v>
      </c>
      <c r="E85" s="45">
        <v>158302.23000000001</v>
      </c>
      <c r="F85" s="21"/>
      <c r="G85" s="21">
        <f t="shared" si="4"/>
        <v>100.82944585987261</v>
      </c>
      <c r="H85" s="25"/>
    </row>
    <row r="86" spans="1:8" ht="63">
      <c r="A86" s="19" t="s">
        <v>232</v>
      </c>
      <c r="B86" s="20" t="s">
        <v>270</v>
      </c>
      <c r="C86" s="13"/>
      <c r="D86" s="45" t="s">
        <v>259</v>
      </c>
      <c r="E86" s="45">
        <v>1000</v>
      </c>
      <c r="F86" s="21"/>
      <c r="G86" s="21"/>
      <c r="H86" s="25"/>
    </row>
    <row r="87" spans="1:8" ht="94.5">
      <c r="A87" s="19" t="s">
        <v>233</v>
      </c>
      <c r="B87" s="20" t="s">
        <v>271</v>
      </c>
      <c r="C87" s="13"/>
      <c r="D87" s="45" t="s">
        <v>259</v>
      </c>
      <c r="E87" s="45">
        <v>1000</v>
      </c>
      <c r="F87" s="21"/>
      <c r="G87" s="21"/>
      <c r="H87" s="25"/>
    </row>
    <row r="88" spans="1:8" ht="63">
      <c r="A88" s="19" t="s">
        <v>234</v>
      </c>
      <c r="B88" s="20" t="s">
        <v>272</v>
      </c>
      <c r="C88" s="13"/>
      <c r="D88" s="45" t="s">
        <v>259</v>
      </c>
      <c r="E88" s="45">
        <v>400</v>
      </c>
      <c r="F88" s="21"/>
      <c r="G88" s="21"/>
      <c r="H88" s="25"/>
    </row>
    <row r="89" spans="1:8" ht="78.75">
      <c r="A89" s="19" t="s">
        <v>235</v>
      </c>
      <c r="B89" s="20" t="s">
        <v>273</v>
      </c>
      <c r="C89" s="13"/>
      <c r="D89" s="45" t="s">
        <v>259</v>
      </c>
      <c r="E89" s="45">
        <v>400</v>
      </c>
      <c r="F89" s="21"/>
      <c r="G89" s="21"/>
      <c r="H89" s="25"/>
    </row>
    <row r="90" spans="1:8" ht="78.75">
      <c r="A90" s="19" t="s">
        <v>236</v>
      </c>
      <c r="B90" s="20" t="s">
        <v>274</v>
      </c>
      <c r="C90" s="13"/>
      <c r="D90" s="45">
        <v>20000</v>
      </c>
      <c r="E90" s="45">
        <v>20289.25</v>
      </c>
      <c r="F90" s="21"/>
      <c r="G90" s="21">
        <f t="shared" si="4"/>
        <v>101.44625000000001</v>
      </c>
      <c r="H90" s="25"/>
    </row>
    <row r="91" spans="1:8" ht="66" customHeight="1">
      <c r="A91" s="19" t="s">
        <v>237</v>
      </c>
      <c r="B91" s="20" t="s">
        <v>275</v>
      </c>
      <c r="C91" s="13"/>
      <c r="D91" s="45">
        <v>20000</v>
      </c>
      <c r="E91" s="45">
        <v>20289.25</v>
      </c>
      <c r="F91" s="21"/>
      <c r="G91" s="21">
        <f t="shared" si="4"/>
        <v>101.44625000000001</v>
      </c>
      <c r="H91" s="25"/>
    </row>
    <row r="92" spans="1:8" ht="78.75">
      <c r="A92" s="19" t="s">
        <v>238</v>
      </c>
      <c r="B92" s="20" t="s">
        <v>276</v>
      </c>
      <c r="C92" s="13"/>
      <c r="D92" s="45"/>
      <c r="E92" s="45">
        <v>700</v>
      </c>
      <c r="F92" s="21"/>
      <c r="G92" s="21"/>
      <c r="H92" s="25"/>
    </row>
    <row r="93" spans="1:8" ht="47.25" customHeight="1">
      <c r="A93" s="19" t="s">
        <v>239</v>
      </c>
      <c r="B93" s="20" t="s">
        <v>277</v>
      </c>
      <c r="C93" s="13"/>
      <c r="D93" s="45"/>
      <c r="E93" s="45">
        <v>700</v>
      </c>
      <c r="F93" s="21"/>
      <c r="G93" s="21"/>
      <c r="H93" s="25"/>
    </row>
    <row r="94" spans="1:8" ht="47.25" customHeight="1">
      <c r="A94" s="19" t="s">
        <v>240</v>
      </c>
      <c r="B94" s="20" t="s">
        <v>278</v>
      </c>
      <c r="C94" s="13"/>
      <c r="D94" s="45"/>
      <c r="E94" s="45">
        <v>1000</v>
      </c>
      <c r="F94" s="21"/>
      <c r="G94" s="21"/>
      <c r="H94" s="25"/>
    </row>
    <row r="95" spans="1:8" ht="47.25" customHeight="1">
      <c r="A95" s="19" t="s">
        <v>241</v>
      </c>
      <c r="B95" s="20" t="s">
        <v>279</v>
      </c>
      <c r="C95" s="13"/>
      <c r="D95" s="45"/>
      <c r="E95" s="45">
        <v>1000</v>
      </c>
      <c r="F95" s="21"/>
      <c r="G95" s="21"/>
      <c r="H95" s="25"/>
    </row>
    <row r="96" spans="1:8" ht="47.25" customHeight="1">
      <c r="A96" s="19" t="s">
        <v>242</v>
      </c>
      <c r="B96" s="20" t="s">
        <v>280</v>
      </c>
      <c r="C96" s="13"/>
      <c r="D96" s="45">
        <v>171000</v>
      </c>
      <c r="E96" s="45">
        <v>173107.09</v>
      </c>
      <c r="F96" s="21"/>
      <c r="G96" s="21">
        <f t="shared" si="4"/>
        <v>101.232216374269</v>
      </c>
      <c r="H96" s="25"/>
    </row>
    <row r="97" spans="1:8" ht="47.25" customHeight="1">
      <c r="A97" s="19" t="s">
        <v>243</v>
      </c>
      <c r="B97" s="20" t="s">
        <v>281</v>
      </c>
      <c r="C97" s="13"/>
      <c r="D97" s="45">
        <v>171000</v>
      </c>
      <c r="E97" s="45">
        <v>173107.09</v>
      </c>
      <c r="F97" s="21"/>
      <c r="G97" s="21">
        <f t="shared" si="4"/>
        <v>101.232216374269</v>
      </c>
      <c r="H97" s="25"/>
    </row>
    <row r="98" spans="1:8" ht="66.75" customHeight="1">
      <c r="A98" s="19" t="s">
        <v>244</v>
      </c>
      <c r="B98" s="20" t="s">
        <v>282</v>
      </c>
      <c r="C98" s="13"/>
      <c r="D98" s="45">
        <v>155000</v>
      </c>
      <c r="E98" s="45">
        <v>167649.73000000001</v>
      </c>
      <c r="F98" s="21"/>
      <c r="G98" s="21">
        <f t="shared" si="4"/>
        <v>108.16111612903228</v>
      </c>
      <c r="H98" s="25"/>
    </row>
    <row r="99" spans="1:8" ht="111.75" customHeight="1">
      <c r="A99" s="19" t="s">
        <v>245</v>
      </c>
      <c r="B99" s="20" t="s">
        <v>283</v>
      </c>
      <c r="C99" s="13">
        <v>0</v>
      </c>
      <c r="D99" s="45">
        <v>155000</v>
      </c>
      <c r="E99" s="45">
        <v>167649.73000000001</v>
      </c>
      <c r="F99" s="21"/>
      <c r="G99" s="21">
        <f t="shared" si="4"/>
        <v>108.16111612903228</v>
      </c>
      <c r="H99" s="25"/>
    </row>
    <row r="100" spans="1:8" ht="51" customHeight="1">
      <c r="A100" s="19" t="s">
        <v>246</v>
      </c>
      <c r="B100" s="20" t="s">
        <v>284</v>
      </c>
      <c r="C100" s="13">
        <v>0</v>
      </c>
      <c r="D100" s="45"/>
      <c r="E100" s="45">
        <v>1000</v>
      </c>
      <c r="F100" s="21"/>
      <c r="G100" s="21"/>
      <c r="H100" s="25"/>
    </row>
    <row r="101" spans="1:8" ht="51" customHeight="1">
      <c r="A101" s="19" t="s">
        <v>247</v>
      </c>
      <c r="B101" s="20" t="s">
        <v>285</v>
      </c>
      <c r="C101" s="13"/>
      <c r="D101" s="45"/>
      <c r="E101" s="45">
        <v>1000</v>
      </c>
      <c r="F101" s="21"/>
      <c r="G101" s="21"/>
      <c r="H101" s="25"/>
    </row>
    <row r="102" spans="1:8" ht="126">
      <c r="A102" s="19" t="s">
        <v>248</v>
      </c>
      <c r="B102" s="20" t="s">
        <v>286</v>
      </c>
      <c r="C102" s="13"/>
      <c r="D102" s="45">
        <v>453000</v>
      </c>
      <c r="E102" s="45">
        <v>453016.8</v>
      </c>
      <c r="F102" s="21"/>
      <c r="G102" s="21">
        <f t="shared" si="4"/>
        <v>100.00370860927153</v>
      </c>
      <c r="H102" s="25"/>
    </row>
    <row r="103" spans="1:8" ht="68.25" customHeight="1">
      <c r="A103" s="19" t="s">
        <v>249</v>
      </c>
      <c r="B103" s="20" t="s">
        <v>287</v>
      </c>
      <c r="C103" s="13"/>
      <c r="D103" s="45">
        <v>453000</v>
      </c>
      <c r="E103" s="45">
        <v>453016.8</v>
      </c>
      <c r="F103" s="21"/>
      <c r="G103" s="21">
        <f t="shared" si="4"/>
        <v>100.00370860927153</v>
      </c>
      <c r="H103" s="25"/>
    </row>
    <row r="104" spans="1:8" ht="89.25" customHeight="1">
      <c r="A104" s="19" t="s">
        <v>250</v>
      </c>
      <c r="B104" s="20" t="s">
        <v>288</v>
      </c>
      <c r="C104" s="13"/>
      <c r="D104" s="45">
        <v>453000</v>
      </c>
      <c r="E104" s="45">
        <v>453016.8</v>
      </c>
      <c r="F104" s="21"/>
      <c r="G104" s="21">
        <f t="shared" si="4"/>
        <v>100.00370860927153</v>
      </c>
      <c r="H104" s="25"/>
    </row>
    <row r="105" spans="1:8" ht="68.25" customHeight="1">
      <c r="A105" s="19" t="s">
        <v>251</v>
      </c>
      <c r="B105" s="20" t="s">
        <v>289</v>
      </c>
      <c r="C105" s="13"/>
      <c r="D105" s="45">
        <v>11030000</v>
      </c>
      <c r="E105" s="45">
        <v>14908139.189999999</v>
      </c>
      <c r="F105" s="21"/>
      <c r="G105" s="21">
        <f t="shared" si="4"/>
        <v>135.15992012692658</v>
      </c>
      <c r="H105" s="25"/>
    </row>
    <row r="106" spans="1:8" ht="68.25" customHeight="1">
      <c r="A106" s="19" t="s">
        <v>252</v>
      </c>
      <c r="B106" s="20" t="s">
        <v>290</v>
      </c>
      <c r="C106" s="13"/>
      <c r="D106" s="45" t="s">
        <v>259</v>
      </c>
      <c r="E106" s="45">
        <v>573.73</v>
      </c>
      <c r="F106" s="21"/>
      <c r="G106" s="21"/>
      <c r="H106" s="25"/>
    </row>
    <row r="107" spans="1:8" ht="68.25" customHeight="1">
      <c r="A107" s="19" t="s">
        <v>253</v>
      </c>
      <c r="B107" s="20" t="s">
        <v>291</v>
      </c>
      <c r="C107" s="13"/>
      <c r="D107" s="45" t="s">
        <v>259</v>
      </c>
      <c r="E107" s="45">
        <v>573.73</v>
      </c>
      <c r="F107" s="21"/>
      <c r="G107" s="21"/>
      <c r="H107" s="25"/>
    </row>
    <row r="108" spans="1:8" ht="35.25" customHeight="1">
      <c r="A108" s="19" t="s">
        <v>254</v>
      </c>
      <c r="B108" s="20" t="s">
        <v>292</v>
      </c>
      <c r="C108" s="13"/>
      <c r="D108" s="45">
        <v>11030000</v>
      </c>
      <c r="E108" s="13">
        <v>14907565.460000001</v>
      </c>
      <c r="F108" s="21"/>
      <c r="G108" s="21">
        <f t="shared" si="4"/>
        <v>135.15471858567545</v>
      </c>
      <c r="H108" s="25"/>
    </row>
    <row r="109" spans="1:8" ht="33.75" customHeight="1">
      <c r="A109" s="19" t="s">
        <v>255</v>
      </c>
      <c r="B109" s="20" t="s">
        <v>293</v>
      </c>
      <c r="C109" s="13"/>
      <c r="D109" s="45">
        <v>11000000</v>
      </c>
      <c r="E109" s="13">
        <v>14880726.09</v>
      </c>
      <c r="F109" s="21"/>
      <c r="G109" s="21">
        <f t="shared" si="4"/>
        <v>135.27932809090908</v>
      </c>
      <c r="H109" s="25"/>
    </row>
    <row r="110" spans="1:8" ht="65.25" customHeight="1">
      <c r="A110" s="19" t="s">
        <v>256</v>
      </c>
      <c r="B110" s="20" t="s">
        <v>294</v>
      </c>
      <c r="C110" s="13"/>
      <c r="D110" s="45">
        <v>30000</v>
      </c>
      <c r="E110" s="13">
        <v>26839.37</v>
      </c>
      <c r="F110" s="21"/>
      <c r="G110" s="21">
        <f t="shared" si="4"/>
        <v>89.46456666666667</v>
      </c>
      <c r="H110" s="25"/>
    </row>
    <row r="111" spans="1:8" ht="66.75" customHeight="1">
      <c r="A111" s="19" t="s">
        <v>257</v>
      </c>
      <c r="B111" s="20" t="s">
        <v>295</v>
      </c>
      <c r="C111" s="13"/>
      <c r="D111" s="45">
        <v>60000</v>
      </c>
      <c r="E111" s="13">
        <v>60000</v>
      </c>
      <c r="F111" s="21"/>
      <c r="G111" s="21">
        <f t="shared" si="4"/>
        <v>100</v>
      </c>
      <c r="H111" s="25"/>
    </row>
    <row r="112" spans="1:8" ht="110.25">
      <c r="A112" s="19" t="s">
        <v>258</v>
      </c>
      <c r="B112" s="20" t="s">
        <v>296</v>
      </c>
      <c r="C112" s="13"/>
      <c r="D112" s="45">
        <v>60000</v>
      </c>
      <c r="E112" s="13">
        <v>60000</v>
      </c>
      <c r="F112" s="21"/>
      <c r="G112" s="21">
        <f t="shared" si="4"/>
        <v>100</v>
      </c>
      <c r="H112" s="25"/>
    </row>
    <row r="113" spans="1:8" s="9" customFormat="1" ht="15.75">
      <c r="A113" s="16" t="s">
        <v>68</v>
      </c>
      <c r="B113" s="17" t="s">
        <v>177</v>
      </c>
      <c r="C113" s="18">
        <v>14525261</v>
      </c>
      <c r="D113" s="18">
        <v>3147816.2</v>
      </c>
      <c r="E113" s="18">
        <v>2227544.58</v>
      </c>
      <c r="F113" s="21">
        <f t="shared" si="3"/>
        <v>15.335659579542153</v>
      </c>
      <c r="G113" s="21">
        <f t="shared" si="4"/>
        <v>70.764760026331913</v>
      </c>
      <c r="H113" s="26"/>
    </row>
    <row r="114" spans="1:8" ht="15.75">
      <c r="A114" s="19" t="s">
        <v>69</v>
      </c>
      <c r="B114" s="20" t="s">
        <v>178</v>
      </c>
      <c r="C114" s="13">
        <v>0</v>
      </c>
      <c r="D114" s="13">
        <v>0</v>
      </c>
      <c r="E114" s="13">
        <v>-2463.1999999999998</v>
      </c>
      <c r="F114" s="21"/>
      <c r="G114" s="21"/>
      <c r="H114" s="25"/>
    </row>
    <row r="115" spans="1:8" ht="31.5">
      <c r="A115" s="19" t="s">
        <v>70</v>
      </c>
      <c r="B115" s="20" t="s">
        <v>179</v>
      </c>
      <c r="C115" s="13">
        <v>0</v>
      </c>
      <c r="D115" s="13">
        <v>0</v>
      </c>
      <c r="E115" s="13">
        <v>-2463.1999999999998</v>
      </c>
      <c r="F115" s="21"/>
      <c r="G115" s="21"/>
      <c r="H115" s="25"/>
    </row>
    <row r="116" spans="1:8" ht="15.75">
      <c r="A116" s="19" t="s">
        <v>71</v>
      </c>
      <c r="B116" s="20" t="s">
        <v>180</v>
      </c>
      <c r="C116" s="13">
        <v>14525261</v>
      </c>
      <c r="D116" s="13">
        <v>3147816.2</v>
      </c>
      <c r="E116" s="13">
        <v>2230007.7799999998</v>
      </c>
      <c r="F116" s="21">
        <f t="shared" si="3"/>
        <v>15.352617622499173</v>
      </c>
      <c r="G116" s="21">
        <f t="shared" si="4"/>
        <v>70.843011100838723</v>
      </c>
      <c r="H116" s="25"/>
    </row>
    <row r="117" spans="1:8" ht="173.25">
      <c r="A117" s="19" t="s">
        <v>72</v>
      </c>
      <c r="B117" s="20" t="s">
        <v>181</v>
      </c>
      <c r="C117" s="13">
        <v>14525261</v>
      </c>
      <c r="D117" s="13">
        <v>3147816.2</v>
      </c>
      <c r="E117" s="13">
        <v>2230007.7799999998</v>
      </c>
      <c r="F117" s="21">
        <f t="shared" si="3"/>
        <v>15.352617622499173</v>
      </c>
      <c r="G117" s="21">
        <f t="shared" si="4"/>
        <v>70.843011100838723</v>
      </c>
      <c r="H117" s="35" t="s">
        <v>217</v>
      </c>
    </row>
    <row r="118" spans="1:8" ht="22.5" customHeight="1">
      <c r="A118" s="16" t="s">
        <v>73</v>
      </c>
      <c r="B118" s="17" t="s">
        <v>182</v>
      </c>
      <c r="C118" s="18">
        <f>C119</f>
        <v>551887461.71000004</v>
      </c>
      <c r="D118" s="18">
        <v>875516684.32000005</v>
      </c>
      <c r="E118" s="18">
        <v>771050172.15999997</v>
      </c>
      <c r="F118" s="21">
        <f t="shared" si="3"/>
        <v>139.71148570234473</v>
      </c>
      <c r="G118" s="21">
        <f t="shared" si="4"/>
        <v>88.068015832144013</v>
      </c>
      <c r="H118" s="25"/>
    </row>
    <row r="119" spans="1:8" ht="47.25">
      <c r="A119" s="19" t="s">
        <v>74</v>
      </c>
      <c r="B119" s="20" t="s">
        <v>183</v>
      </c>
      <c r="C119" s="13">
        <f>C120+C123+C137+C152+C159+C162</f>
        <v>551887461.71000004</v>
      </c>
      <c r="D119" s="13">
        <v>874717029.32000005</v>
      </c>
      <c r="E119" s="13">
        <v>771548834.83000004</v>
      </c>
      <c r="F119" s="21">
        <f t="shared" si="3"/>
        <v>139.80184156374716</v>
      </c>
      <c r="G119" s="21">
        <f t="shared" si="4"/>
        <v>88.205534929369975</v>
      </c>
      <c r="H119" s="25"/>
    </row>
    <row r="120" spans="1:8" ht="31.5">
      <c r="A120" s="16" t="s">
        <v>75</v>
      </c>
      <c r="B120" s="17" t="s">
        <v>184</v>
      </c>
      <c r="C120" s="18">
        <v>7676739</v>
      </c>
      <c r="D120" s="18">
        <v>56034390.009999998</v>
      </c>
      <c r="E120" s="18">
        <v>56029681.009999998</v>
      </c>
      <c r="F120" s="21">
        <f t="shared" si="3"/>
        <v>729.86304484234768</v>
      </c>
      <c r="G120" s="21">
        <f t="shared" si="4"/>
        <v>99.991596232243879</v>
      </c>
      <c r="H120" s="25"/>
    </row>
    <row r="121" spans="1:8" ht="31.5">
      <c r="A121" s="19" t="s">
        <v>76</v>
      </c>
      <c r="B121" s="20" t="s">
        <v>185</v>
      </c>
      <c r="C121" s="18">
        <v>7676739</v>
      </c>
      <c r="D121" s="18">
        <v>56034390.009999998</v>
      </c>
      <c r="E121" s="18">
        <v>56029681.009999998</v>
      </c>
      <c r="F121" s="21">
        <f t="shared" si="3"/>
        <v>729.86304484234768</v>
      </c>
      <c r="G121" s="21">
        <f t="shared" si="4"/>
        <v>99.991596232243879</v>
      </c>
      <c r="H121" s="25"/>
    </row>
    <row r="122" spans="1:8" ht="38.25" customHeight="1">
      <c r="A122" s="19" t="s">
        <v>77</v>
      </c>
      <c r="B122" s="20" t="s">
        <v>186</v>
      </c>
      <c r="C122" s="18">
        <v>7676739</v>
      </c>
      <c r="D122" s="18">
        <v>56034390.009999998</v>
      </c>
      <c r="E122" s="18">
        <v>56029681.009999998</v>
      </c>
      <c r="F122" s="21">
        <f t="shared" si="3"/>
        <v>729.86304484234768</v>
      </c>
      <c r="G122" s="21">
        <f t="shared" si="4"/>
        <v>99.991596232243879</v>
      </c>
      <c r="H122" s="25"/>
    </row>
    <row r="123" spans="1:8" ht="31.5">
      <c r="A123" s="16" t="s">
        <v>78</v>
      </c>
      <c r="B123" s="17" t="s">
        <v>187</v>
      </c>
      <c r="C123" s="18">
        <v>62433387.350000001</v>
      </c>
      <c r="D123" s="18">
        <v>300408492.22000003</v>
      </c>
      <c r="E123" s="18">
        <v>222709925.52000001</v>
      </c>
      <c r="F123" s="21"/>
      <c r="G123" s="21">
        <f t="shared" si="4"/>
        <v>74.135695656999417</v>
      </c>
      <c r="H123" s="25"/>
    </row>
    <row r="124" spans="1:8" ht="126">
      <c r="A124" s="19" t="s">
        <v>303</v>
      </c>
      <c r="B124" s="20" t="s">
        <v>311</v>
      </c>
      <c r="C124" s="18"/>
      <c r="D124" s="18">
        <v>33091633.609999999</v>
      </c>
      <c r="E124" s="18">
        <v>32259959.010000002</v>
      </c>
      <c r="F124" s="21"/>
      <c r="G124" s="21">
        <f t="shared" si="4"/>
        <v>97.486752664429744</v>
      </c>
      <c r="H124" s="25"/>
    </row>
    <row r="125" spans="1:8" ht="126">
      <c r="A125" s="19" t="s">
        <v>304</v>
      </c>
      <c r="B125" s="20" t="s">
        <v>312</v>
      </c>
      <c r="C125" s="18"/>
      <c r="D125" s="18">
        <v>33091633.609999999</v>
      </c>
      <c r="E125" s="18">
        <v>32259959.010000002</v>
      </c>
      <c r="F125" s="21"/>
      <c r="G125" s="21"/>
      <c r="H125" s="25"/>
    </row>
    <row r="126" spans="1:8" ht="94.5">
      <c r="A126" s="19" t="s">
        <v>305</v>
      </c>
      <c r="B126" s="20" t="s">
        <v>313</v>
      </c>
      <c r="C126" s="18"/>
      <c r="D126" s="18">
        <v>11684289.17</v>
      </c>
      <c r="E126" s="18">
        <v>11388180.52</v>
      </c>
      <c r="F126" s="21"/>
      <c r="G126" s="21"/>
      <c r="H126" s="25"/>
    </row>
    <row r="127" spans="1:8" ht="94.5">
      <c r="A127" s="19" t="s">
        <v>306</v>
      </c>
      <c r="B127" s="20" t="s">
        <v>314</v>
      </c>
      <c r="C127" s="18"/>
      <c r="D127" s="18">
        <v>11684289.17</v>
      </c>
      <c r="E127" s="18">
        <v>11388180.52</v>
      </c>
      <c r="F127" s="21"/>
      <c r="G127" s="21"/>
      <c r="H127" s="25"/>
    </row>
    <row r="128" spans="1:8" ht="31.5">
      <c r="A128" s="19" t="s">
        <v>307</v>
      </c>
      <c r="B128" s="20" t="s">
        <v>315</v>
      </c>
      <c r="C128" s="18"/>
      <c r="D128" s="18">
        <v>2943306.2</v>
      </c>
      <c r="E128" s="18">
        <v>2894131.95</v>
      </c>
      <c r="F128" s="21"/>
      <c r="G128" s="21"/>
      <c r="H128" s="25"/>
    </row>
    <row r="129" spans="1:8" ht="47.25">
      <c r="A129" s="19" t="s">
        <v>308</v>
      </c>
      <c r="B129" s="20" t="s">
        <v>316</v>
      </c>
      <c r="C129" s="18"/>
      <c r="D129" s="18">
        <v>2943306.2</v>
      </c>
      <c r="E129" s="18">
        <v>2894131.95</v>
      </c>
      <c r="F129" s="21"/>
      <c r="G129" s="21"/>
      <c r="H129" s="25"/>
    </row>
    <row r="130" spans="1:8" ht="69" customHeight="1">
      <c r="A130" s="19" t="s">
        <v>309</v>
      </c>
      <c r="B130" s="20" t="s">
        <v>317</v>
      </c>
      <c r="C130" s="13"/>
      <c r="D130" s="13">
        <v>1865334</v>
      </c>
      <c r="E130" s="13">
        <v>1865334</v>
      </c>
      <c r="F130" s="21"/>
      <c r="G130" s="21"/>
      <c r="H130" s="25"/>
    </row>
    <row r="131" spans="1:8" ht="63">
      <c r="A131" s="19" t="s">
        <v>310</v>
      </c>
      <c r="B131" s="20" t="s">
        <v>318</v>
      </c>
      <c r="C131" s="13"/>
      <c r="D131" s="13">
        <v>1865334</v>
      </c>
      <c r="E131" s="13">
        <v>1865334</v>
      </c>
      <c r="F131" s="21"/>
      <c r="G131" s="21"/>
      <c r="H131" s="25"/>
    </row>
    <row r="132" spans="1:8" ht="36.75" customHeight="1">
      <c r="A132" s="19" t="s">
        <v>79</v>
      </c>
      <c r="B132" s="20" t="s">
        <v>188</v>
      </c>
      <c r="C132" s="13">
        <v>2126219.0099999998</v>
      </c>
      <c r="D132" s="13">
        <v>4731330</v>
      </c>
      <c r="E132" s="13">
        <v>4731330</v>
      </c>
      <c r="F132" s="21"/>
      <c r="G132" s="21">
        <f t="shared" si="4"/>
        <v>100</v>
      </c>
      <c r="H132" s="25"/>
    </row>
    <row r="133" spans="1:8" ht="50.25" customHeight="1">
      <c r="A133" s="19" t="s">
        <v>80</v>
      </c>
      <c r="B133" s="20" t="s">
        <v>189</v>
      </c>
      <c r="C133" s="13">
        <v>2126219.0099999998</v>
      </c>
      <c r="D133" s="13">
        <v>4731330</v>
      </c>
      <c r="E133" s="13">
        <v>4731330</v>
      </c>
      <c r="F133" s="21"/>
      <c r="G133" s="21">
        <f t="shared" si="4"/>
        <v>100</v>
      </c>
      <c r="H133" s="25"/>
    </row>
    <row r="134" spans="1:8" ht="15.75">
      <c r="A134" s="19" t="s">
        <v>81</v>
      </c>
      <c r="B134" s="20" t="s">
        <v>190</v>
      </c>
      <c r="C134" s="13">
        <v>0</v>
      </c>
      <c r="D134" s="13">
        <v>397727.38</v>
      </c>
      <c r="E134" s="13">
        <v>397727.38</v>
      </c>
      <c r="F134" s="21"/>
      <c r="G134" s="21">
        <f t="shared" si="4"/>
        <v>100</v>
      </c>
      <c r="H134" s="25"/>
    </row>
    <row r="135" spans="1:8" ht="15.75">
      <c r="A135" s="19" t="s">
        <v>82</v>
      </c>
      <c r="B135" s="20" t="s">
        <v>191</v>
      </c>
      <c r="C135" s="13">
        <v>60307168.340000004</v>
      </c>
      <c r="D135" s="13">
        <v>245694871.86000001</v>
      </c>
      <c r="E135" s="13">
        <v>169173262.66</v>
      </c>
      <c r="F135" s="21"/>
      <c r="G135" s="21">
        <f t="shared" si="4"/>
        <v>68.855023867326395</v>
      </c>
      <c r="H135" s="25"/>
    </row>
    <row r="136" spans="1:8" ht="15.75">
      <c r="A136" s="19" t="s">
        <v>83</v>
      </c>
      <c r="B136" s="20" t="s">
        <v>192</v>
      </c>
      <c r="C136" s="13">
        <v>60307168.340000004</v>
      </c>
      <c r="D136" s="13">
        <v>245694871.86000001</v>
      </c>
      <c r="E136" s="13">
        <v>169173262.66</v>
      </c>
      <c r="F136" s="21"/>
      <c r="G136" s="21">
        <f t="shared" si="4"/>
        <v>68.855023867326395</v>
      </c>
      <c r="H136" s="25"/>
    </row>
    <row r="137" spans="1:8" ht="31.5">
      <c r="A137" s="16" t="s">
        <v>84</v>
      </c>
      <c r="B137" s="17" t="s">
        <v>193</v>
      </c>
      <c r="C137" s="18">
        <v>481777335.36000001</v>
      </c>
      <c r="D137" s="18">
        <v>505369405.08999997</v>
      </c>
      <c r="E137" s="18">
        <v>481330964.41000003</v>
      </c>
      <c r="F137" s="21">
        <f t="shared" si="3"/>
        <v>99.907349118101124</v>
      </c>
      <c r="G137" s="21">
        <f t="shared" si="4"/>
        <v>95.243392172559595</v>
      </c>
      <c r="H137" s="25"/>
    </row>
    <row r="138" spans="1:8" ht="50.25" customHeight="1">
      <c r="A138" s="19" t="s">
        <v>85</v>
      </c>
      <c r="B138" s="20" t="s">
        <v>194</v>
      </c>
      <c r="C138" s="13">
        <v>368629345.36000001</v>
      </c>
      <c r="D138" s="13">
        <v>491651624.57999998</v>
      </c>
      <c r="E138" s="13">
        <v>468686566.27999997</v>
      </c>
      <c r="F138" s="21">
        <f t="shared" si="3"/>
        <v>127.1430427825232</v>
      </c>
      <c r="G138" s="21">
        <f t="shared" si="4"/>
        <v>95.328997779755483</v>
      </c>
      <c r="H138" s="25"/>
    </row>
    <row r="139" spans="1:8" ht="52.5" customHeight="1">
      <c r="A139" s="16" t="s">
        <v>86</v>
      </c>
      <c r="B139" s="17" t="s">
        <v>195</v>
      </c>
      <c r="C139" s="13">
        <v>368629345.36000001</v>
      </c>
      <c r="D139" s="13">
        <v>491651624.57999998</v>
      </c>
      <c r="E139" s="13">
        <v>468686566.27999997</v>
      </c>
      <c r="F139" s="21">
        <f t="shared" si="3"/>
        <v>127.1430427825232</v>
      </c>
      <c r="G139" s="21">
        <f t="shared" si="4"/>
        <v>95.328997779755483</v>
      </c>
      <c r="H139" s="25"/>
    </row>
    <row r="140" spans="1:8" ht="99" customHeight="1">
      <c r="A140" s="19" t="s">
        <v>87</v>
      </c>
      <c r="B140" s="20" t="s">
        <v>196</v>
      </c>
      <c r="C140" s="13">
        <v>9326734</v>
      </c>
      <c r="D140" s="13">
        <v>2770172.51</v>
      </c>
      <c r="E140" s="13">
        <v>2770172.51</v>
      </c>
      <c r="F140" s="21">
        <f t="shared" si="3"/>
        <v>29.701420776018701</v>
      </c>
      <c r="G140" s="21">
        <f t="shared" si="4"/>
        <v>100</v>
      </c>
      <c r="H140" s="25"/>
    </row>
    <row r="141" spans="1:8" ht="97.5" customHeight="1">
      <c r="A141" s="19" t="s">
        <v>88</v>
      </c>
      <c r="B141" s="20" t="s">
        <v>197</v>
      </c>
      <c r="C141" s="13">
        <v>9326734</v>
      </c>
      <c r="D141" s="13">
        <v>2770172.51</v>
      </c>
      <c r="E141" s="13">
        <v>2770172.51</v>
      </c>
      <c r="F141" s="21">
        <f t="shared" si="3"/>
        <v>29.701420776018701</v>
      </c>
      <c r="G141" s="21">
        <f t="shared" si="4"/>
        <v>100</v>
      </c>
      <c r="H141" s="25"/>
    </row>
    <row r="142" spans="1:8" ht="52.5" customHeight="1">
      <c r="A142" s="19" t="s">
        <v>89</v>
      </c>
      <c r="B142" s="20" t="s">
        <v>198</v>
      </c>
      <c r="C142" s="13">
        <v>1707780</v>
      </c>
      <c r="D142" s="13"/>
      <c r="E142" s="13"/>
      <c r="F142" s="21"/>
      <c r="G142" s="21"/>
      <c r="H142" s="25"/>
    </row>
    <row r="143" spans="1:8" ht="66.75" customHeight="1">
      <c r="A143" s="19" t="s">
        <v>90</v>
      </c>
      <c r="B143" s="20" t="s">
        <v>199</v>
      </c>
      <c r="C143" s="13">
        <v>1707780</v>
      </c>
      <c r="D143" s="13"/>
      <c r="E143" s="13"/>
      <c r="F143" s="21"/>
      <c r="G143" s="21"/>
      <c r="H143" s="25"/>
    </row>
    <row r="144" spans="1:8" ht="63">
      <c r="A144" s="19" t="s">
        <v>91</v>
      </c>
      <c r="B144" s="20" t="s">
        <v>200</v>
      </c>
      <c r="C144" s="13">
        <v>30736</v>
      </c>
      <c r="D144" s="13">
        <v>30048</v>
      </c>
      <c r="E144" s="13">
        <v>26528</v>
      </c>
      <c r="F144" s="21">
        <f t="shared" si="3"/>
        <v>86.30921395106715</v>
      </c>
      <c r="G144" s="21">
        <f t="shared" si="4"/>
        <v>88.285410010649628</v>
      </c>
      <c r="H144" s="25"/>
    </row>
    <row r="145" spans="1:8" ht="86.25" customHeight="1">
      <c r="A145" s="19" t="s">
        <v>92</v>
      </c>
      <c r="B145" s="20" t="s">
        <v>201</v>
      </c>
      <c r="C145" s="13">
        <v>30736</v>
      </c>
      <c r="D145" s="13">
        <v>30048</v>
      </c>
      <c r="E145" s="13">
        <v>26528</v>
      </c>
      <c r="F145" s="21">
        <f t="shared" si="3"/>
        <v>86.30921395106715</v>
      </c>
      <c r="G145" s="21">
        <f t="shared" si="4"/>
        <v>88.285410010649628</v>
      </c>
      <c r="H145" s="25"/>
    </row>
    <row r="146" spans="1:8" ht="48" customHeight="1">
      <c r="A146" s="19" t="s">
        <v>319</v>
      </c>
      <c r="B146" s="20" t="s">
        <v>323</v>
      </c>
      <c r="C146" s="13"/>
      <c r="D146" s="45">
        <v>921209</v>
      </c>
      <c r="E146" s="45">
        <v>518518.8</v>
      </c>
      <c r="F146" s="21"/>
      <c r="G146" s="21"/>
      <c r="H146" s="25"/>
    </row>
    <row r="147" spans="1:8" ht="54" customHeight="1">
      <c r="A147" s="19" t="s">
        <v>320</v>
      </c>
      <c r="B147" s="20" t="s">
        <v>324</v>
      </c>
      <c r="C147" s="13"/>
      <c r="D147" s="45">
        <v>921209</v>
      </c>
      <c r="E147" s="45">
        <v>518518.8</v>
      </c>
      <c r="F147" s="21"/>
      <c r="G147" s="21"/>
      <c r="H147" s="25"/>
    </row>
    <row r="148" spans="1:8" ht="72.75" customHeight="1">
      <c r="A148" s="19" t="s">
        <v>321</v>
      </c>
      <c r="B148" s="20" t="s">
        <v>325</v>
      </c>
      <c r="C148" s="13"/>
      <c r="D148" s="45">
        <v>7464800</v>
      </c>
      <c r="E148" s="45">
        <v>6970551.8899999997</v>
      </c>
      <c r="F148" s="21"/>
      <c r="G148" s="21"/>
      <c r="H148" s="25"/>
    </row>
    <row r="149" spans="1:8" ht="77.25" customHeight="1">
      <c r="A149" s="19" t="s">
        <v>322</v>
      </c>
      <c r="B149" s="20" t="s">
        <v>326</v>
      </c>
      <c r="C149" s="13"/>
      <c r="D149" s="45">
        <v>7464800</v>
      </c>
      <c r="E149" s="45">
        <v>6970551.8899999997</v>
      </c>
      <c r="F149" s="21"/>
      <c r="G149" s="21"/>
      <c r="H149" s="25"/>
    </row>
    <row r="150" spans="1:8" ht="35.25" customHeight="1">
      <c r="A150" s="19" t="s">
        <v>93</v>
      </c>
      <c r="B150" s="20" t="s">
        <v>202</v>
      </c>
      <c r="C150" s="13">
        <v>2082740</v>
      </c>
      <c r="D150" s="13">
        <v>2531551</v>
      </c>
      <c r="E150" s="13">
        <v>2358626.9300000002</v>
      </c>
      <c r="F150" s="21">
        <f t="shared" si="3"/>
        <v>113.24634519911272</v>
      </c>
      <c r="G150" s="21">
        <f t="shared" si="4"/>
        <v>93.169244072112321</v>
      </c>
      <c r="H150" s="25"/>
    </row>
    <row r="151" spans="1:8" ht="37.5" customHeight="1">
      <c r="A151" s="19" t="s">
        <v>94</v>
      </c>
      <c r="B151" s="20" t="s">
        <v>203</v>
      </c>
      <c r="C151" s="13">
        <v>2082740</v>
      </c>
      <c r="D151" s="13">
        <v>2531551</v>
      </c>
      <c r="E151" s="13">
        <v>2358626.9300000002</v>
      </c>
      <c r="F151" s="21">
        <f t="shared" si="3"/>
        <v>113.24634519911272</v>
      </c>
      <c r="G151" s="21">
        <f t="shared" si="4"/>
        <v>93.169244072112321</v>
      </c>
      <c r="H151" s="25"/>
    </row>
    <row r="152" spans="1:8" ht="15.75">
      <c r="A152" s="16" t="s">
        <v>95</v>
      </c>
      <c r="B152" s="17" t="s">
        <v>204</v>
      </c>
      <c r="C152" s="18">
        <v>0</v>
      </c>
      <c r="D152" s="18">
        <v>12904742</v>
      </c>
      <c r="E152" s="18">
        <v>11478263.890000001</v>
      </c>
      <c r="F152" s="21"/>
      <c r="G152" s="21">
        <f t="shared" si="4"/>
        <v>88.946093536778974</v>
      </c>
      <c r="H152" s="25"/>
    </row>
    <row r="153" spans="1:8" ht="33.75">
      <c r="A153" s="51" t="s">
        <v>329</v>
      </c>
      <c r="B153" s="49" t="s">
        <v>327</v>
      </c>
      <c r="C153" s="18"/>
      <c r="D153" s="50">
        <v>9100980</v>
      </c>
      <c r="E153" s="50">
        <v>7549509.8899999997</v>
      </c>
      <c r="F153" s="21"/>
      <c r="G153" s="21"/>
      <c r="H153" s="25"/>
    </row>
    <row r="154" spans="1:8" ht="33.75">
      <c r="A154" s="51" t="s">
        <v>330</v>
      </c>
      <c r="B154" s="49" t="s">
        <v>328</v>
      </c>
      <c r="C154" s="18"/>
      <c r="D154" s="50">
        <v>9100980</v>
      </c>
      <c r="E154" s="50">
        <v>7549509.8899999997</v>
      </c>
      <c r="F154" s="21"/>
      <c r="G154" s="21"/>
      <c r="H154" s="25"/>
    </row>
    <row r="155" spans="1:8" ht="52.5" customHeight="1">
      <c r="A155" s="19" t="s">
        <v>96</v>
      </c>
      <c r="B155" s="20" t="s">
        <v>205</v>
      </c>
      <c r="C155" s="13">
        <v>0</v>
      </c>
      <c r="D155" s="13">
        <v>0</v>
      </c>
      <c r="E155" s="13">
        <v>124992</v>
      </c>
      <c r="F155" s="21"/>
      <c r="G155" s="21"/>
      <c r="H155" s="25"/>
    </row>
    <row r="156" spans="1:8" ht="64.5" customHeight="1">
      <c r="A156" s="19" t="s">
        <v>97</v>
      </c>
      <c r="B156" s="20" t="s">
        <v>206</v>
      </c>
      <c r="C156" s="13">
        <v>0</v>
      </c>
      <c r="D156" s="13">
        <v>0</v>
      </c>
      <c r="E156" s="13">
        <v>124992</v>
      </c>
      <c r="F156" s="21"/>
      <c r="G156" s="21"/>
      <c r="H156" s="25"/>
    </row>
    <row r="157" spans="1:8" ht="33" customHeight="1">
      <c r="A157" s="19" t="s">
        <v>98</v>
      </c>
      <c r="B157" s="20" t="s">
        <v>207</v>
      </c>
      <c r="C157" s="13">
        <v>0</v>
      </c>
      <c r="D157" s="13">
        <v>3803762</v>
      </c>
      <c r="E157" s="13">
        <v>3803762</v>
      </c>
      <c r="F157" s="21"/>
      <c r="G157" s="21">
        <f t="shared" si="4"/>
        <v>100</v>
      </c>
      <c r="H157" s="25"/>
    </row>
    <row r="158" spans="1:8" ht="36" customHeight="1">
      <c r="A158" s="19" t="s">
        <v>99</v>
      </c>
      <c r="B158" s="20" t="s">
        <v>208</v>
      </c>
      <c r="C158" s="13">
        <v>0</v>
      </c>
      <c r="D158" s="13">
        <v>3803762</v>
      </c>
      <c r="E158" s="13">
        <v>3803762</v>
      </c>
      <c r="F158" s="21"/>
      <c r="G158" s="21">
        <f t="shared" si="4"/>
        <v>100</v>
      </c>
      <c r="H158" s="25"/>
    </row>
    <row r="159" spans="1:8" s="10" customFormat="1" ht="15.75">
      <c r="A159" s="16" t="s">
        <v>100</v>
      </c>
      <c r="B159" s="17" t="s">
        <v>209</v>
      </c>
      <c r="C159" s="18">
        <v>0</v>
      </c>
      <c r="D159" s="18">
        <v>799655</v>
      </c>
      <c r="E159" s="18">
        <v>799655</v>
      </c>
      <c r="F159" s="21"/>
      <c r="G159" s="21">
        <f t="shared" si="4"/>
        <v>100</v>
      </c>
      <c r="H159" s="27"/>
    </row>
    <row r="160" spans="1:8" ht="37.5" customHeight="1">
      <c r="A160" s="19" t="s">
        <v>101</v>
      </c>
      <c r="B160" s="20" t="s">
        <v>210</v>
      </c>
      <c r="C160" s="13">
        <v>0</v>
      </c>
      <c r="D160" s="13">
        <v>799655</v>
      </c>
      <c r="E160" s="18">
        <v>799655</v>
      </c>
      <c r="F160" s="21"/>
      <c r="G160" s="21">
        <f t="shared" si="4"/>
        <v>100</v>
      </c>
      <c r="H160" s="25"/>
    </row>
    <row r="161" spans="1:8" ht="37.5" customHeight="1">
      <c r="A161" s="19" t="s">
        <v>101</v>
      </c>
      <c r="B161" s="20" t="s">
        <v>211</v>
      </c>
      <c r="C161" s="13">
        <v>0</v>
      </c>
      <c r="D161" s="13">
        <v>799655</v>
      </c>
      <c r="E161" s="18">
        <v>799655</v>
      </c>
      <c r="F161" s="21"/>
      <c r="G161" s="21">
        <f t="shared" si="4"/>
        <v>100</v>
      </c>
      <c r="H161" s="25"/>
    </row>
    <row r="162" spans="1:8" ht="47.25">
      <c r="A162" s="16" t="s">
        <v>102</v>
      </c>
      <c r="B162" s="17" t="s">
        <v>212</v>
      </c>
      <c r="C162" s="18">
        <v>0</v>
      </c>
      <c r="D162" s="18">
        <v>0</v>
      </c>
      <c r="E162" s="18">
        <v>-1298317.67</v>
      </c>
      <c r="F162" s="21"/>
      <c r="G162" s="21"/>
      <c r="H162" s="44" t="s">
        <v>218</v>
      </c>
    </row>
    <row r="163" spans="1:8" ht="69" customHeight="1">
      <c r="A163" s="19" t="s">
        <v>103</v>
      </c>
      <c r="B163" s="20" t="s">
        <v>213</v>
      </c>
      <c r="C163" s="13">
        <v>0</v>
      </c>
      <c r="D163" s="13">
        <v>0</v>
      </c>
      <c r="E163" s="18">
        <v>-1298317.67</v>
      </c>
      <c r="F163" s="21"/>
      <c r="G163" s="21"/>
      <c r="H163" s="43"/>
    </row>
    <row r="164" spans="1:8" ht="69" customHeight="1">
      <c r="A164" s="19" t="s">
        <v>104</v>
      </c>
      <c r="B164" s="20" t="s">
        <v>214</v>
      </c>
      <c r="C164" s="13">
        <v>0</v>
      </c>
      <c r="D164" s="13">
        <v>0</v>
      </c>
      <c r="E164" s="18">
        <v>-1298317.67</v>
      </c>
      <c r="F164" s="21"/>
      <c r="G164" s="21"/>
      <c r="H164" s="25"/>
    </row>
    <row r="165" spans="1:8" ht="12.95" customHeight="1">
      <c r="A165" s="6"/>
      <c r="B165" s="11"/>
      <c r="C165" s="12"/>
      <c r="D165" s="12"/>
      <c r="E165" s="12"/>
      <c r="F165" s="3"/>
      <c r="G165" s="4"/>
    </row>
    <row r="166" spans="1:8" hidden="1">
      <c r="A166" s="6"/>
      <c r="B166" s="6"/>
      <c r="C166" s="8"/>
      <c r="D166" s="8"/>
      <c r="E166" s="8"/>
      <c r="F166" s="3" t="s">
        <v>105</v>
      </c>
      <c r="G166" s="4"/>
    </row>
  </sheetData>
  <mergeCells count="2">
    <mergeCell ref="A2:F3"/>
    <mergeCell ref="H11:H15"/>
  </mergeCells>
  <pageMargins left="0.59055118110236227" right="0.19685039370078741" top="0.39370078740157483" bottom="0.19685039370078741" header="0" footer="0"/>
  <pageSetup paperSize="9" scale="65" fitToHeight="0" orientation="landscape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B8252C-C927-402E-B07D-5242924E8F3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2019</vt:lpstr>
      <vt:lpstr>'Доходы 2019'!Заголовки_для_печати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Захарова</cp:lastModifiedBy>
  <cp:lastPrinted>2020-05-25T06:12:56Z</cp:lastPrinted>
  <dcterms:created xsi:type="dcterms:W3CDTF">2020-01-20T02:20:06Z</dcterms:created>
  <dcterms:modified xsi:type="dcterms:W3CDTF">2021-03-23T05:23:12Z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0503317G_20160101_13.xlsx</vt:lpwstr>
  </property>
  <property fmtid="{D5CDD505-2E9C-101B-9397-08002B2CF9AE}" pid="3" name="Название отчета">
    <vt:lpwstr>0503317G_20160101_13.xlsx</vt:lpwstr>
  </property>
  <property fmtid="{D5CDD505-2E9C-101B-9397-08002B2CF9AE}" pid="4" name="Версия клиента">
    <vt:lpwstr>19.2.1.30943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rn20023_1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