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<sst xmlns="http://schemas.openxmlformats.org/spreadsheetml/2006/main" count="313" uniqueCount="131">
  <si>
    <t>№</t>
  </si>
  <si>
    <t>п/п</t>
  </si>
  <si>
    <t>Мероприятия</t>
  </si>
  <si>
    <t>Ответственные исполнители</t>
  </si>
  <si>
    <t>Сроки</t>
  </si>
  <si>
    <t>Источники финансирования</t>
  </si>
  <si>
    <t>Стоимость в тыс. руб.</t>
  </si>
  <si>
    <t>Всего</t>
  </si>
  <si>
    <t xml:space="preserve">Раздел 1. Организационные мероприятия </t>
  </si>
  <si>
    <t>1.1.</t>
  </si>
  <si>
    <t>Без финансовых затрат</t>
  </si>
  <si>
    <t>Раздел 2. Улучшение жилищных условий граждан, проживающих в сельской местности, в том числе молодых семей и молодых специалистов</t>
  </si>
  <si>
    <t>2.1</t>
  </si>
  <si>
    <t>Улучшение жилищных условий для граждан, проживающих в сельской местности, в том числе молодых семей и молодых специалистов на селе, всего</t>
  </si>
  <si>
    <t>отдел сельского хозяйства, главы сельских поселений</t>
  </si>
  <si>
    <t>2014-2020</t>
  </si>
  <si>
    <t>Местный бюджет</t>
  </si>
  <si>
    <t>Краевой бюджет</t>
  </si>
  <si>
    <t>Внебюджетные источники</t>
  </si>
  <si>
    <t>2.2</t>
  </si>
  <si>
    <t>Комплексная застройка сельских территорий</t>
  </si>
  <si>
    <t>главы сельских поселений</t>
  </si>
  <si>
    <t>2.2.1</t>
  </si>
  <si>
    <t>Новицкое СП</t>
  </si>
  <si>
    <t>глава сельского поселения</t>
  </si>
  <si>
    <t>2.2.2</t>
  </si>
  <si>
    <t>Сергеевское СП</t>
  </si>
  <si>
    <t>2.2.3</t>
  </si>
  <si>
    <t>Золотодолинское СП</t>
  </si>
  <si>
    <t>2.2.4</t>
  </si>
  <si>
    <t>Новолитовское СП</t>
  </si>
  <si>
    <t>2.3</t>
  </si>
  <si>
    <t>Реконструкция объектов в целях улучшения жилищных условий для граждан, проживающих в сельской местности, в том числе молодых специалистов</t>
  </si>
  <si>
    <t>2014-2016</t>
  </si>
  <si>
    <t>2.3.1</t>
  </si>
  <si>
    <t>2.3.2</t>
  </si>
  <si>
    <t>2014</t>
  </si>
  <si>
    <t xml:space="preserve">Внебюджетные источники </t>
  </si>
  <si>
    <t>Раздел 3. Развитие социальной и инженерной инфраструктуры</t>
  </si>
  <si>
    <t>Развитие дошкольных и общеобразовательных учреждений</t>
  </si>
  <si>
    <t>3.1.1</t>
  </si>
  <si>
    <t>2014-2015</t>
  </si>
  <si>
    <t>3.1.2</t>
  </si>
  <si>
    <t>2015-2016</t>
  </si>
  <si>
    <t>2015-2017</t>
  </si>
  <si>
    <t>Развитие учреждений культурно-досугового типа</t>
  </si>
  <si>
    <t>2016-2020</t>
  </si>
  <si>
    <t>Развитие инженерной инфраструктуры сельских поселений</t>
  </si>
  <si>
    <t>Раздел 4. Повышение привлекательности села для жизни, труда и инвестиций</t>
  </si>
  <si>
    <t>Отдел сельского хозяйства</t>
  </si>
  <si>
    <t>2 квартал 2014 года</t>
  </si>
  <si>
    <t>Итого по разделу 2</t>
  </si>
  <si>
    <r>
      <t xml:space="preserve">Всего, </t>
    </r>
    <r>
      <rPr>
        <sz val="10"/>
        <rFont val="Times New Roman"/>
        <family val="1"/>
      </rPr>
      <t>в том числе</t>
    </r>
  </si>
  <si>
    <t>2.1.1</t>
  </si>
  <si>
    <t>Улучшение жилищных условий граждан, проживающих в сельской местности</t>
  </si>
  <si>
    <t>2.1.2</t>
  </si>
  <si>
    <t>Улучшение жилищных условий молодых семей и молодых специалистов</t>
  </si>
  <si>
    <t>2015-2020</t>
  </si>
  <si>
    <t>2014-2019</t>
  </si>
  <si>
    <t>2015-2019</t>
  </si>
  <si>
    <t>2.2.5</t>
  </si>
  <si>
    <t>Екатериновское СП</t>
  </si>
  <si>
    <t>Итого по разделу 3</t>
  </si>
  <si>
    <r>
      <t xml:space="preserve">реконструкция здания сельского клуба в </t>
    </r>
    <r>
      <rPr>
        <b/>
        <sz val="10"/>
        <color indexed="8"/>
        <rFont val="Times New Roman"/>
        <family val="1"/>
      </rPr>
      <t>с.Молчановка</t>
    </r>
  </si>
  <si>
    <r>
      <t xml:space="preserve">проектирование и капитальный ремонт филиала № 1 районного дома культуры в </t>
    </r>
    <r>
      <rPr>
        <b/>
        <sz val="10"/>
        <rFont val="Times New Roman"/>
        <family val="1"/>
      </rPr>
      <t>с.Сергеевка</t>
    </r>
  </si>
  <si>
    <t>Управление культуры, отдел капстроительства, глава СП</t>
  </si>
  <si>
    <t>Управление образования</t>
  </si>
  <si>
    <t>3.3.1</t>
  </si>
  <si>
    <t>3.3.2</t>
  </si>
  <si>
    <t>3.3.3</t>
  </si>
  <si>
    <t>Отдел жизне-обеспечения, отдел капитального строительства, главы сельских поселений</t>
  </si>
  <si>
    <t>1</t>
  </si>
  <si>
    <t>2</t>
  </si>
  <si>
    <t>3</t>
  </si>
  <si>
    <r>
      <t xml:space="preserve">проектирование модульной котельной в </t>
    </r>
    <r>
      <rPr>
        <b/>
        <sz val="10"/>
        <rFont val="Times New Roman"/>
        <family val="1"/>
      </rPr>
      <t>с.Екатериновка</t>
    </r>
  </si>
  <si>
    <r>
      <t xml:space="preserve">строительство модульной котельной в </t>
    </r>
    <r>
      <rPr>
        <b/>
        <sz val="10"/>
        <rFont val="Times New Roman"/>
        <family val="1"/>
      </rPr>
      <t>с.Екатериновка</t>
    </r>
  </si>
  <si>
    <t>4</t>
  </si>
  <si>
    <r>
      <t xml:space="preserve">замена электросетей в </t>
    </r>
    <r>
      <rPr>
        <b/>
        <sz val="10"/>
        <rFont val="Times New Roman"/>
        <family val="1"/>
      </rPr>
      <t>с.Екатериновка</t>
    </r>
  </si>
  <si>
    <t>Владимиро-Александровское СП</t>
  </si>
  <si>
    <t>Отдел жизне-обеспечения, отдел капитального строительства, глава сельского поселения</t>
  </si>
  <si>
    <r>
      <t xml:space="preserve">проектирование скважинного водозабора в долине реки Партизанская, </t>
    </r>
    <r>
      <rPr>
        <b/>
        <sz val="10"/>
        <rFont val="Times New Roman"/>
        <family val="1"/>
      </rPr>
      <t>с Владимиро-Александровское</t>
    </r>
  </si>
  <si>
    <r>
      <t xml:space="preserve">строительство скважинного водозабора в долине реки Партизанская, </t>
    </r>
    <r>
      <rPr>
        <b/>
        <sz val="10"/>
        <rFont val="Times New Roman"/>
        <family val="1"/>
      </rPr>
      <t>с Владимиро-Александровское</t>
    </r>
  </si>
  <si>
    <t>Отдел жизнеобеспечения, глава СП</t>
  </si>
  <si>
    <t>отдел капитального строительства</t>
  </si>
  <si>
    <t>3.2.1</t>
  </si>
  <si>
    <t>Всего по программе</t>
  </si>
  <si>
    <r>
      <t xml:space="preserve">реконструкция здания интерната средней школы под жилой дом </t>
    </r>
    <r>
      <rPr>
        <b/>
        <sz val="10"/>
        <rFont val="Times New Roman"/>
        <family val="1"/>
      </rPr>
      <t>с.Сергеевка</t>
    </r>
    <r>
      <rPr>
        <sz val="10"/>
        <rFont val="Times New Roman"/>
        <family val="1"/>
      </rPr>
      <t xml:space="preserve"> (для молодых специалистов учителей) </t>
    </r>
  </si>
  <si>
    <t>капремонт нежилого здания с реконструкцией под 11-ти квартирный жилой дом для работников СХПК «Новолитовский»</t>
  </si>
  <si>
    <t>ПЕРЕЧЕНЬ</t>
  </si>
  <si>
    <t xml:space="preserve">мероприятий муниципальной долгосрочной целевой программы Партизанского муниципального района «Устойчивое развитие сельских территорий </t>
  </si>
  <si>
    <t>с.Золотая Долина</t>
  </si>
  <si>
    <t>2014-2018</t>
  </si>
  <si>
    <t>2.2.6</t>
  </si>
  <si>
    <t>Строительство сблокированного жилого дома (типа "таунхаус") на 10 квартир</t>
  </si>
  <si>
    <t>к долгосрочной целевой программе Партизанского</t>
  </si>
  <si>
    <t>муниципального района "Устойчивое развитие</t>
  </si>
  <si>
    <t>сельских территорий на 2013-2017 годы и на период</t>
  </si>
  <si>
    <t xml:space="preserve">до 2020 года", утвержденной постановлением </t>
  </si>
  <si>
    <t>администрации Партизанского муниципального района</t>
  </si>
  <si>
    <t>на 2014-2017 годы и на период до 2020 года»</t>
  </si>
  <si>
    <t>все ответственные исполнители</t>
  </si>
  <si>
    <t>Разработка нормативных правовых актов:                                                                       - регламентирующих  создание комфортных условий жизнедеятельности в сельской местности</t>
  </si>
  <si>
    <t>проектирование 5-ти домов индивидуальной жилищной застройки (ГКФХ Еременко Е.В.)</t>
  </si>
  <si>
    <t>проектирование 10-ти 2-х кв. жилых домов</t>
  </si>
  <si>
    <r>
      <t xml:space="preserve">строительство 10-ти 2-х кв. жилых домов в </t>
    </r>
    <r>
      <rPr>
        <b/>
        <sz val="10"/>
        <rFont val="Times New Roman"/>
        <family val="1"/>
      </rPr>
      <t>с.Фроловка</t>
    </r>
  </si>
  <si>
    <t>проектирование 60-ти индивидуальных жилых домов</t>
  </si>
  <si>
    <t>строительство 60-ти индивидуальных жилых домов</t>
  </si>
  <si>
    <t>2014-2017</t>
  </si>
  <si>
    <r>
      <t xml:space="preserve">строительство 6 индивидуальных жилых домов в </t>
    </r>
    <r>
      <rPr>
        <b/>
        <sz val="10"/>
        <rFont val="Times New Roman"/>
        <family val="1"/>
      </rPr>
      <t xml:space="preserve">с.Новолитовск </t>
    </r>
    <r>
      <rPr>
        <sz val="10"/>
        <rFont val="Times New Roman"/>
        <family val="1"/>
      </rPr>
      <t>(СХПК «Новолитовский»)</t>
    </r>
  </si>
  <si>
    <t>строительство Новолитовской общеобразовательной школы на 220 учащихся с блоком 4-х дошкольных групп</t>
  </si>
  <si>
    <t>Федеральный бюджет</t>
  </si>
  <si>
    <t>отдел сельского хозяйства</t>
  </si>
  <si>
    <t>МКУ «Управление образования» ПМР, отдел капитального строительства, глава сельского поселения</t>
  </si>
  <si>
    <t>МКУ «Управление образования» ПМР, отдел кап.строит.</t>
  </si>
  <si>
    <t>МКУ «Управление образования» ПМР, отдел капитального строительства, главы сельских поселений</t>
  </si>
  <si>
    <t>МКУ «Управление культуры» ПМР, отдел кап. строительства, главы сельских поселений</t>
  </si>
  <si>
    <t>Управление культуры, отдел кап.строител.</t>
  </si>
  <si>
    <r>
      <t>с.Владимиро-Александровское</t>
    </r>
    <r>
      <rPr>
        <sz val="10"/>
        <rFont val="Times New Roman"/>
        <family val="1"/>
      </rPr>
      <t xml:space="preserve"> - строительство 40-кв жилого дома</t>
    </r>
  </si>
  <si>
    <r>
      <t xml:space="preserve">строительство 5-ти домов индивидуальной жилищной застройки в </t>
    </r>
    <r>
      <rPr>
        <b/>
        <sz val="10"/>
        <rFont val="Times New Roman"/>
        <family val="1"/>
      </rPr>
      <t>с.Сергеевка</t>
    </r>
  </si>
  <si>
    <r>
      <t xml:space="preserve">проектирование и открытие 4-х дошкольных групп на базе МКОУ СОШ </t>
    </r>
    <r>
      <rPr>
        <b/>
        <sz val="10"/>
        <rFont val="Times New Roman"/>
        <family val="1"/>
      </rPr>
      <t>с.Золотая Долина</t>
    </r>
  </si>
  <si>
    <t>от 08.05.2013 № 423</t>
  </si>
  <si>
    <r>
      <t xml:space="preserve">строительство мостовых переходов в </t>
    </r>
    <r>
      <rPr>
        <b/>
        <sz val="10"/>
        <rFont val="Times New Roman"/>
        <family val="1"/>
      </rPr>
      <t>с.Сергеевка и пос.Романовский Ключ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</si>
  <si>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с.Владимиро-Александровское</t>
    </r>
    <r>
      <rPr>
        <sz val="10"/>
        <rFont val="Times New Roman"/>
        <family val="1"/>
      </rPr>
      <t xml:space="preserve"> (11,275 км)</t>
    </r>
  </si>
  <si>
    <r>
      <t xml:space="preserve">строительство полигона твердых бытовых отходов в </t>
    </r>
    <r>
      <rPr>
        <b/>
        <sz val="10"/>
        <rFont val="Times New Roman"/>
        <family val="1"/>
      </rPr>
      <t xml:space="preserve">с.Владимиро-Александровское </t>
    </r>
    <r>
      <rPr>
        <sz val="10"/>
        <rFont val="Times New Roman"/>
        <family val="1"/>
      </rPr>
      <t>(1-я и 2-я очереди)</t>
    </r>
  </si>
  <si>
    <t>3.2.</t>
  </si>
  <si>
    <r>
      <t xml:space="preserve">реконструкция линии электропередач в </t>
    </r>
    <r>
      <rPr>
        <b/>
        <sz val="9"/>
        <rFont val="Times New Roman"/>
        <family val="1"/>
      </rPr>
      <t xml:space="preserve">с.Сергеевка </t>
    </r>
    <r>
      <rPr>
        <sz val="9"/>
        <rFont val="Times New Roman"/>
        <family val="1"/>
      </rPr>
      <t>(45 км)</t>
    </r>
  </si>
  <si>
    <r>
      <t xml:space="preserve">Повышение привлекательности села для жизни, труда и инвестиций </t>
    </r>
    <r>
      <rPr>
        <sz val="9"/>
        <rFont val="Times New Roman"/>
        <family val="1"/>
      </rPr>
      <t>(проведение конкурсов профессионального матсерства, подведение итогов работы АПК района, чествование передовиков производства, ветеранов труда)</t>
    </r>
  </si>
  <si>
    <t>3.3.</t>
  </si>
  <si>
    <t>3.1.</t>
  </si>
  <si>
    <t>4.1.</t>
  </si>
  <si>
    <t>Приложение №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</si>
</sst>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0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justify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169" fontId="6" fillId="0" borderId="15" xfId="0" applyNumberFormat="1" applyFont="1" applyBorder="1" applyAlignment="1">
      <alignment horizontal="center" vertical="top" wrapText="1"/>
    </xf>
    <xf numFmtId="169" fontId="5" fillId="0" borderId="15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justify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69" fontId="7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69" fontId="6" fillId="0" borderId="1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horizontal="justify" vertical="top" wrapText="1"/>
    </xf>
    <xf numFmtId="49" fontId="5" fillId="0" borderId="17" xfId="0" applyNumberFormat="1" applyFont="1" applyBorder="1" applyAlignment="1">
      <alignment horizontal="justify" vertical="top" wrapText="1"/>
    </xf>
    <xf numFmtId="169" fontId="5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169" fontId="6" fillId="0" borderId="18" xfId="0" applyNumberFormat="1" applyFont="1" applyBorder="1" applyAlignment="1">
      <alignment horizontal="center" vertical="top" wrapText="1"/>
    </xf>
    <xf numFmtId="169" fontId="6" fillId="0" borderId="21" xfId="0" applyNumberFormat="1" applyFont="1" applyBorder="1" applyAlignment="1">
      <alignment horizontal="center" vertical="top" wrapText="1"/>
    </xf>
    <xf numFmtId="169" fontId="5" fillId="0" borderId="19" xfId="0" applyNumberFormat="1" applyFont="1" applyBorder="1" applyAlignment="1">
      <alignment horizontal="center" vertical="top" wrapText="1"/>
    </xf>
    <xf numFmtId="169" fontId="5" fillId="0" borderId="22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justify" vertical="top" wrapText="1"/>
    </xf>
    <xf numFmtId="169" fontId="5" fillId="0" borderId="20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7" fillId="0" borderId="18" xfId="0" applyNumberFormat="1" applyFont="1" applyBorder="1" applyAlignment="1">
      <alignment horizontal="center" vertical="top" wrapText="1"/>
    </xf>
    <xf numFmtId="2" fontId="7" fillId="0" borderId="21" xfId="0" applyNumberFormat="1" applyFont="1" applyBorder="1" applyAlignment="1">
      <alignment horizontal="center" vertical="top" wrapText="1"/>
    </xf>
    <xf numFmtId="2" fontId="6" fillId="0" borderId="23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169" fontId="5" fillId="0" borderId="16" xfId="0" applyNumberFormat="1" applyFont="1" applyBorder="1" applyAlignment="1">
      <alignment horizontal="center" vertical="top" wrapText="1"/>
    </xf>
    <xf numFmtId="169" fontId="5" fillId="0" borderId="23" xfId="0" applyNumberFormat="1" applyFont="1" applyBorder="1" applyAlignment="1">
      <alignment horizontal="center" vertical="top" wrapText="1"/>
    </xf>
    <xf numFmtId="49" fontId="14" fillId="0" borderId="24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169" fontId="6" fillId="0" borderId="25" xfId="0" applyNumberFormat="1" applyFont="1" applyBorder="1" applyAlignment="1">
      <alignment horizontal="center" vertical="top" wrapText="1"/>
    </xf>
    <xf numFmtId="169" fontId="6" fillId="0" borderId="26" xfId="0" applyNumberFormat="1" applyFont="1" applyBorder="1" applyAlignment="1">
      <alignment horizontal="center" vertical="top" wrapText="1"/>
    </xf>
    <xf numFmtId="169" fontId="7" fillId="0" borderId="21" xfId="0" applyNumberFormat="1" applyFont="1" applyBorder="1" applyAlignment="1">
      <alignment horizontal="center" vertical="top" wrapText="1"/>
    </xf>
    <xf numFmtId="2" fontId="7" fillId="0" borderId="23" xfId="0" applyNumberFormat="1" applyFont="1" applyBorder="1" applyAlignment="1">
      <alignment horizontal="center" vertical="top" wrapText="1"/>
    </xf>
    <xf numFmtId="2" fontId="7" fillId="0" borderId="19" xfId="0" applyNumberFormat="1" applyFont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2" fontId="7" fillId="0" borderId="30" xfId="0" applyNumberFormat="1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0" borderId="32" xfId="0" applyNumberFormat="1" applyFont="1" applyBorder="1" applyAlignment="1">
      <alignment horizontal="center" vertical="top" wrapText="1"/>
    </xf>
    <xf numFmtId="2" fontId="6" fillId="0" borderId="31" xfId="0" applyNumberFormat="1" applyFont="1" applyBorder="1" applyAlignment="1">
      <alignment horizontal="center" vertical="top" wrapText="1"/>
    </xf>
    <xf numFmtId="2" fontId="6" fillId="0" borderId="32" xfId="0" applyNumberFormat="1" applyFont="1" applyBorder="1" applyAlignment="1">
      <alignment horizontal="center" vertical="top" wrapText="1"/>
    </xf>
    <xf numFmtId="2" fontId="7" fillId="0" borderId="33" xfId="0" applyNumberFormat="1" applyFont="1" applyBorder="1" applyAlignment="1">
      <alignment horizontal="center" vertical="top" wrapText="1"/>
    </xf>
    <xf numFmtId="2" fontId="7" fillId="0" borderId="34" xfId="0" applyNumberFormat="1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6" fillId="0" borderId="34" xfId="0" applyNumberFormat="1" applyFont="1" applyBorder="1" applyAlignment="1">
      <alignment horizontal="center" vertical="top" wrapText="1"/>
    </xf>
    <xf numFmtId="2" fontId="6" fillId="0" borderId="35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69" fontId="6" fillId="0" borderId="32" xfId="0" applyNumberFormat="1" applyFont="1" applyBorder="1" applyAlignment="1">
      <alignment horizontal="center" vertical="top" wrapText="1"/>
    </xf>
    <xf numFmtId="169" fontId="6" fillId="0" borderId="30" xfId="0" applyNumberFormat="1" applyFont="1" applyBorder="1" applyAlignment="1">
      <alignment horizontal="center" vertical="top" wrapText="1"/>
    </xf>
    <xf numFmtId="169" fontId="5" fillId="0" borderId="32" xfId="0" applyNumberFormat="1" applyFont="1" applyBorder="1" applyAlignment="1">
      <alignment horizontal="center" vertical="top" wrapText="1"/>
    </xf>
    <xf numFmtId="169" fontId="6" fillId="0" borderId="36" xfId="0" applyNumberFormat="1" applyFont="1" applyBorder="1" applyAlignment="1">
      <alignment horizontal="center" vertical="top" wrapText="1"/>
    </xf>
    <xf numFmtId="169" fontId="6" fillId="0" borderId="33" xfId="0" applyNumberFormat="1" applyFont="1" applyBorder="1" applyAlignment="1">
      <alignment horizontal="center" vertical="top" wrapText="1"/>
    </xf>
    <xf numFmtId="169" fontId="5" fillId="0" borderId="35" xfId="0" applyNumberFormat="1" applyFont="1" applyBorder="1" applyAlignment="1">
      <alignment horizontal="center" vertical="top" wrapText="1"/>
    </xf>
    <xf numFmtId="169" fontId="6" fillId="0" borderId="37" xfId="0" applyNumberFormat="1" applyFont="1" applyBorder="1" applyAlignment="1">
      <alignment horizontal="center" vertical="top" wrapText="1"/>
    </xf>
    <xf numFmtId="169" fontId="7" fillId="0" borderId="30" xfId="0" applyNumberFormat="1" applyFont="1" applyBorder="1" applyAlignment="1">
      <alignment horizontal="center" vertical="top" wrapText="1"/>
    </xf>
    <xf numFmtId="169" fontId="7" fillId="0" borderId="33" xfId="0" applyNumberFormat="1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169" fontId="6" fillId="0" borderId="39" xfId="0" applyNumberFormat="1" applyFont="1" applyBorder="1" applyAlignment="1">
      <alignment horizontal="center" vertical="top" wrapText="1"/>
    </xf>
    <xf numFmtId="169" fontId="5" fillId="0" borderId="31" xfId="0" applyNumberFormat="1" applyFont="1" applyBorder="1" applyAlignment="1">
      <alignment horizontal="center" vertical="top" wrapText="1"/>
    </xf>
    <xf numFmtId="169" fontId="6" fillId="0" borderId="34" xfId="0" applyNumberFormat="1" applyFont="1" applyBorder="1" applyAlignment="1">
      <alignment horizontal="center" vertical="top" wrapText="1"/>
    </xf>
    <xf numFmtId="169" fontId="6" fillId="0" borderId="31" xfId="0" applyNumberFormat="1" applyFont="1" applyBorder="1" applyAlignment="1">
      <alignment horizontal="center" vertical="top" wrapText="1"/>
    </xf>
    <xf numFmtId="169" fontId="6" fillId="0" borderId="23" xfId="0" applyNumberFormat="1" applyFont="1" applyBorder="1" applyAlignment="1">
      <alignment horizontal="center" vertical="top" wrapText="1"/>
    </xf>
    <xf numFmtId="169" fontId="6" fillId="0" borderId="35" xfId="0" applyNumberFormat="1" applyFont="1" applyBorder="1" applyAlignment="1">
      <alignment horizontal="center" vertical="top" wrapText="1"/>
    </xf>
    <xf numFmtId="169" fontId="6" fillId="0" borderId="22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169" fontId="7" fillId="0" borderId="31" xfId="0" applyNumberFormat="1" applyFont="1" applyBorder="1" applyAlignment="1">
      <alignment horizontal="center" vertical="top" wrapText="1"/>
    </xf>
    <xf numFmtId="169" fontId="7" fillId="0" borderId="40" xfId="0" applyNumberFormat="1" applyFont="1" applyBorder="1" applyAlignment="1">
      <alignment horizontal="center" vertical="top" wrapText="1"/>
    </xf>
    <xf numFmtId="169" fontId="7" fillId="0" borderId="32" xfId="0" applyNumberFormat="1" applyFont="1" applyBorder="1" applyAlignment="1">
      <alignment horizontal="center" vertical="top" wrapText="1"/>
    </xf>
    <xf numFmtId="169" fontId="6" fillId="0" borderId="0" xfId="0" applyNumberFormat="1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169" fontId="7" fillId="0" borderId="25" xfId="0" applyNumberFormat="1" applyFont="1" applyBorder="1" applyAlignment="1">
      <alignment horizontal="center" vertical="top" wrapText="1"/>
    </xf>
    <xf numFmtId="169" fontId="7" fillId="0" borderId="26" xfId="0" applyNumberFormat="1" applyFont="1" applyBorder="1" applyAlignment="1">
      <alignment horizontal="center" vertical="top" wrapText="1"/>
    </xf>
    <xf numFmtId="169" fontId="7" fillId="0" borderId="39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2" fontId="6" fillId="0" borderId="44" xfId="0" applyNumberFormat="1" applyFont="1" applyBorder="1" applyAlignment="1">
      <alignment horizontal="center" vertical="top" wrapText="1"/>
    </xf>
    <xf numFmtId="169" fontId="7" fillId="0" borderId="45" xfId="0" applyNumberFormat="1" applyFont="1" applyBorder="1" applyAlignment="1">
      <alignment horizontal="center" vertical="top" wrapText="1"/>
    </xf>
    <xf numFmtId="169" fontId="7" fillId="0" borderId="44" xfId="0" applyNumberFormat="1" applyFont="1" applyBorder="1" applyAlignment="1">
      <alignment horizontal="center" vertical="top" wrapText="1"/>
    </xf>
    <xf numFmtId="169" fontId="7" fillId="0" borderId="46" xfId="0" applyNumberFormat="1" applyFont="1" applyBorder="1" applyAlignment="1">
      <alignment horizontal="center" vertical="top" wrapText="1"/>
    </xf>
    <xf numFmtId="169" fontId="7" fillId="0" borderId="47" xfId="0" applyNumberFormat="1" applyFont="1" applyBorder="1" applyAlignment="1">
      <alignment horizontal="center" vertical="top" wrapText="1"/>
    </xf>
    <xf numFmtId="169" fontId="6" fillId="0" borderId="44" xfId="0" applyNumberFormat="1" applyFont="1" applyBorder="1" applyAlignment="1">
      <alignment horizontal="center" vertical="top" wrapText="1"/>
    </xf>
    <xf numFmtId="169" fontId="5" fillId="0" borderId="48" xfId="0" applyNumberFormat="1" applyFont="1" applyBorder="1" applyAlignment="1">
      <alignment horizontal="center" vertical="top" wrapText="1"/>
    </xf>
    <xf numFmtId="169" fontId="5" fillId="0" borderId="49" xfId="0" applyNumberFormat="1" applyFont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top" wrapText="1"/>
    </xf>
    <xf numFmtId="49" fontId="9" fillId="0" borderId="50" xfId="0" applyNumberFormat="1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top" wrapText="1"/>
    </xf>
    <xf numFmtId="49" fontId="9" fillId="0" borderId="52" xfId="0" applyNumberFormat="1" applyFont="1" applyBorder="1" applyAlignment="1">
      <alignment horizontal="center" vertical="top" wrapText="1"/>
    </xf>
    <xf numFmtId="169" fontId="5" fillId="0" borderId="44" xfId="0" applyNumberFormat="1" applyFont="1" applyBorder="1" applyAlignment="1">
      <alignment horizontal="center" vertical="top" wrapText="1"/>
    </xf>
    <xf numFmtId="2" fontId="6" fillId="0" borderId="48" xfId="0" applyNumberFormat="1" applyFont="1" applyBorder="1" applyAlignment="1">
      <alignment horizontal="center" vertical="top" wrapText="1"/>
    </xf>
    <xf numFmtId="2" fontId="5" fillId="0" borderId="23" xfId="0" applyNumberFormat="1" applyFont="1" applyBorder="1" applyAlignment="1">
      <alignment horizontal="center" vertical="top" wrapText="1"/>
    </xf>
    <xf numFmtId="49" fontId="5" fillId="0" borderId="51" xfId="0" applyNumberFormat="1" applyFont="1" applyBorder="1" applyAlignment="1">
      <alignment horizontal="center" vertical="top" wrapText="1"/>
    </xf>
    <xf numFmtId="49" fontId="5" fillId="0" borderId="53" xfId="0" applyNumberFormat="1" applyFont="1" applyBorder="1" applyAlignment="1">
      <alignment horizontal="center" vertical="top" wrapText="1"/>
    </xf>
    <xf numFmtId="2" fontId="5" fillId="0" borderId="49" xfId="0" applyNumberFormat="1" applyFont="1" applyBorder="1" applyAlignment="1">
      <alignment horizontal="center" vertical="top" wrapText="1"/>
    </xf>
    <xf numFmtId="169" fontId="5" fillId="0" borderId="54" xfId="0" applyNumberFormat="1" applyFont="1" applyBorder="1" applyAlignment="1">
      <alignment horizontal="center" vertical="top" wrapText="1"/>
    </xf>
    <xf numFmtId="49" fontId="5" fillId="0" borderId="52" xfId="0" applyNumberFormat="1" applyFont="1" applyBorder="1" applyAlignment="1">
      <alignment horizontal="center" vertical="top" wrapText="1"/>
    </xf>
    <xf numFmtId="49" fontId="5" fillId="0" borderId="55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justify" vertical="top" wrapText="1"/>
    </xf>
    <xf numFmtId="49" fontId="5" fillId="0" borderId="20" xfId="0" applyNumberFormat="1" applyFont="1" applyBorder="1" applyAlignment="1">
      <alignment horizontal="justify" vertical="top" wrapText="1"/>
    </xf>
    <xf numFmtId="49" fontId="6" fillId="0" borderId="25" xfId="0" applyNumberFormat="1" applyFont="1" applyBorder="1" applyAlignment="1">
      <alignment horizontal="justify" vertical="top" wrapText="1"/>
    </xf>
    <xf numFmtId="49" fontId="5" fillId="0" borderId="19" xfId="0" applyNumberFormat="1" applyFont="1" applyBorder="1" applyAlignment="1">
      <alignment horizontal="justify" vertical="top" wrapText="1"/>
    </xf>
    <xf numFmtId="49" fontId="9" fillId="0" borderId="50" xfId="0" applyNumberFormat="1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9" fillId="0" borderId="53" xfId="0" applyNumberFormat="1" applyFont="1" applyBorder="1" applyAlignment="1">
      <alignment horizontal="center" vertical="top" wrapText="1"/>
    </xf>
    <xf numFmtId="49" fontId="9" fillId="0" borderId="5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7" fillId="0" borderId="5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49" fontId="6" fillId="0" borderId="58" xfId="0" applyNumberFormat="1" applyFont="1" applyBorder="1" applyAlignment="1">
      <alignment horizontal="center" vertical="top" wrapText="1"/>
    </xf>
    <xf numFmtId="49" fontId="6" fillId="0" borderId="50" xfId="0" applyNumberFormat="1" applyFont="1" applyBorder="1" applyAlignment="1">
      <alignment horizontal="center" vertical="top" wrapText="1"/>
    </xf>
    <xf numFmtId="49" fontId="6" fillId="0" borderId="56" xfId="0" applyNumberFormat="1" applyFont="1" applyBorder="1" applyAlignment="1">
      <alignment horizontal="center" vertical="top" wrapText="1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justify" vertical="top" wrapText="1"/>
    </xf>
    <xf numFmtId="0" fontId="0" fillId="0" borderId="20" xfId="0" applyBorder="1" applyAlignment="1">
      <alignment horizontal="justify"/>
    </xf>
    <xf numFmtId="0" fontId="5" fillId="0" borderId="59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49" fontId="12" fillId="0" borderId="50" xfId="0" applyNumberFormat="1" applyFont="1" applyBorder="1" applyAlignment="1">
      <alignment horizontal="center" vertical="top" wrapText="1"/>
    </xf>
    <xf numFmtId="49" fontId="12" fillId="0" borderId="56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justify" vertical="top"/>
    </xf>
    <xf numFmtId="0" fontId="7" fillId="0" borderId="57" xfId="0" applyFont="1" applyBorder="1" applyAlignment="1">
      <alignment horizontal="justify" vertical="top"/>
    </xf>
    <xf numFmtId="0" fontId="0" fillId="0" borderId="20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51" xfId="0" applyNumberFormat="1" applyFont="1" applyBorder="1" applyAlignment="1">
      <alignment horizontal="center" vertical="top" wrapText="1"/>
    </xf>
    <xf numFmtId="49" fontId="5" fillId="0" borderId="59" xfId="0" applyNumberFormat="1" applyFont="1" applyBorder="1" applyAlignment="1">
      <alignment horizontal="justify" vertical="top" wrapText="1"/>
    </xf>
    <xf numFmtId="49" fontId="5" fillId="0" borderId="17" xfId="0" applyNumberFormat="1" applyFont="1" applyBorder="1" applyAlignment="1">
      <alignment horizontal="justify" vertical="top" wrapText="1"/>
    </xf>
    <xf numFmtId="49" fontId="14" fillId="0" borderId="58" xfId="0" applyNumberFormat="1" applyFont="1" applyBorder="1" applyAlignment="1">
      <alignment horizontal="center" vertical="top" wrapText="1"/>
    </xf>
    <xf numFmtId="49" fontId="14" fillId="0" borderId="50" xfId="0" applyNumberFormat="1" applyFont="1" applyBorder="1" applyAlignment="1">
      <alignment horizontal="center" vertical="top" wrapText="1"/>
    </xf>
    <xf numFmtId="49" fontId="14" fillId="0" borderId="56" xfId="0" applyNumberFormat="1" applyFont="1" applyBorder="1" applyAlignment="1">
      <alignment horizontal="center" vertical="top" wrapText="1"/>
    </xf>
    <xf numFmtId="49" fontId="7" fillId="0" borderId="59" xfId="0" applyNumberFormat="1" applyFont="1" applyBorder="1" applyAlignment="1">
      <alignment vertical="top" wrapText="1"/>
    </xf>
    <xf numFmtId="0" fontId="15" fillId="0" borderId="50" xfId="0" applyFont="1" applyBorder="1" applyAlignment="1">
      <alignment horizontal="center" vertical="top" wrapText="1"/>
    </xf>
    <xf numFmtId="0" fontId="15" fillId="0" borderId="56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justify"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57" xfId="0" applyFont="1" applyBorder="1" applyAlignment="1">
      <alignment horizontal="justify" vertical="top" wrapText="1"/>
    </xf>
    <xf numFmtId="49" fontId="6" fillId="0" borderId="58" xfId="0" applyNumberFormat="1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49" fontId="13" fillId="0" borderId="59" xfId="0" applyNumberFormat="1" applyFont="1" applyBorder="1" applyAlignment="1">
      <alignment horizontal="justify" vertical="top" wrapText="1"/>
    </xf>
    <xf numFmtId="49" fontId="13" fillId="0" borderId="20" xfId="0" applyNumberFormat="1" applyFont="1" applyBorder="1" applyAlignment="1">
      <alignment horizontal="justify" vertical="top" wrapText="1"/>
    </xf>
    <xf numFmtId="0" fontId="0" fillId="0" borderId="57" xfId="0" applyBorder="1" applyAlignment="1">
      <alignment horizontal="justify" vertical="top" wrapText="1"/>
    </xf>
    <xf numFmtId="49" fontId="7" fillId="0" borderId="59" xfId="0" applyNumberFormat="1" applyFont="1" applyBorder="1" applyAlignment="1">
      <alignment horizontal="justify" vertical="top" wrapText="1"/>
    </xf>
    <xf numFmtId="49" fontId="7" fillId="0" borderId="20" xfId="0" applyNumberFormat="1" applyFont="1" applyBorder="1" applyAlignment="1">
      <alignment horizontal="justify" vertical="top" wrapText="1"/>
    </xf>
    <xf numFmtId="49" fontId="7" fillId="0" borderId="57" xfId="0" applyNumberFormat="1" applyFont="1" applyBorder="1" applyAlignment="1">
      <alignment horizontal="justify" vertical="top" wrapText="1"/>
    </xf>
    <xf numFmtId="0" fontId="3" fillId="0" borderId="5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top" wrapText="1"/>
    </xf>
    <xf numFmtId="49" fontId="7" fillId="0" borderId="63" xfId="0" applyNumberFormat="1" applyFont="1" applyBorder="1" applyAlignment="1">
      <alignment horizontal="justify" vertical="top" wrapText="1"/>
    </xf>
    <xf numFmtId="49" fontId="7" fillId="0" borderId="64" xfId="0" applyNumberFormat="1" applyFont="1" applyBorder="1" applyAlignment="1">
      <alignment horizontal="justify" vertical="top" wrapText="1"/>
    </xf>
    <xf numFmtId="0" fontId="4" fillId="0" borderId="20" xfId="0" applyFont="1" applyBorder="1" applyAlignment="1">
      <alignment horizontal="center" vertical="top" wrapText="1"/>
    </xf>
    <xf numFmtId="49" fontId="6" fillId="0" borderId="65" xfId="0" applyNumberFormat="1" applyFont="1" applyBorder="1" applyAlignment="1">
      <alignment horizontal="center" vertical="top" wrapText="1"/>
    </xf>
    <xf numFmtId="49" fontId="6" fillId="0" borderId="55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justify" vertical="top" wrapText="1"/>
    </xf>
    <xf numFmtId="49" fontId="7" fillId="0" borderId="19" xfId="0" applyNumberFormat="1" applyFont="1" applyBorder="1" applyAlignment="1">
      <alignment horizontal="justify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top" wrapText="1"/>
    </xf>
    <xf numFmtId="49" fontId="7" fillId="0" borderId="52" xfId="0" applyNumberFormat="1" applyFont="1" applyBorder="1" applyAlignment="1">
      <alignment horizontal="center" vertical="top" wrapText="1"/>
    </xf>
    <xf numFmtId="49" fontId="7" fillId="0" borderId="55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49" fontId="3" fillId="0" borderId="65" xfId="0" applyNumberFormat="1" applyFont="1" applyBorder="1" applyAlignment="1">
      <alignment horizontal="center" vertical="top" wrapText="1"/>
    </xf>
    <xf numFmtId="49" fontId="3" fillId="0" borderId="55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justify" vertical="top" wrapText="1"/>
    </xf>
    <xf numFmtId="49" fontId="3" fillId="0" borderId="19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justify" vertical="top" wrapText="1"/>
    </xf>
    <xf numFmtId="49" fontId="0" fillId="0" borderId="50" xfId="0" applyNumberFormat="1" applyBorder="1" applyAlignment="1">
      <alignment vertical="top" wrapText="1"/>
    </xf>
    <xf numFmtId="49" fontId="0" fillId="0" borderId="56" xfId="0" applyNumberFormat="1" applyBorder="1" applyAlignment="1">
      <alignment vertical="top" wrapText="1"/>
    </xf>
    <xf numFmtId="0" fontId="3" fillId="0" borderId="59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57" xfId="0" applyBorder="1" applyAlignment="1">
      <alignment/>
    </xf>
    <xf numFmtId="0" fontId="5" fillId="0" borderId="70" xfId="0" applyFont="1" applyBorder="1" applyAlignment="1">
      <alignment horizontal="center" vertical="top" wrapText="1"/>
    </xf>
    <xf numFmtId="0" fontId="0" fillId="0" borderId="54" xfId="0" applyBorder="1" applyAlignment="1">
      <alignment/>
    </xf>
    <xf numFmtId="0" fontId="0" fillId="0" borderId="71" xfId="0" applyBorder="1" applyAlignment="1">
      <alignment/>
    </xf>
    <xf numFmtId="0" fontId="0" fillId="0" borderId="5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72" xfId="0" applyFont="1" applyBorder="1" applyAlignment="1">
      <alignment horizontal="center" vertical="top" wrapText="1"/>
    </xf>
    <xf numFmtId="0" fontId="9" fillId="0" borderId="73" xfId="0" applyFont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top" wrapText="1"/>
    </xf>
    <xf numFmtId="0" fontId="9" fillId="0" borderId="75" xfId="0" applyFont="1" applyBorder="1" applyAlignment="1">
      <alignment horizontal="center" vertical="top" wrapText="1"/>
    </xf>
    <xf numFmtId="0" fontId="9" fillId="0" borderId="76" xfId="0" applyFont="1" applyBorder="1" applyAlignment="1">
      <alignment horizontal="center" vertical="top" wrapText="1"/>
    </xf>
    <xf numFmtId="0" fontId="6" fillId="0" borderId="77" xfId="0" applyFont="1" applyBorder="1" applyAlignment="1">
      <alignment horizontal="center" vertical="top" wrapText="1"/>
    </xf>
    <xf numFmtId="169" fontId="6" fillId="0" borderId="78" xfId="0" applyNumberFormat="1" applyFont="1" applyBorder="1" applyAlignment="1">
      <alignment horizontal="center" vertical="top" wrapText="1"/>
    </xf>
    <xf numFmtId="169" fontId="6" fillId="0" borderId="17" xfId="0" applyNumberFormat="1" applyFont="1" applyBorder="1" applyAlignment="1">
      <alignment horizontal="center" vertical="top" wrapText="1"/>
    </xf>
    <xf numFmtId="169" fontId="6" fillId="0" borderId="48" xfId="0" applyNumberFormat="1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49" fontId="8" fillId="0" borderId="59" xfId="0" applyNumberFormat="1" applyFont="1" applyBorder="1" applyAlignment="1">
      <alignment horizontal="justify" vertical="top" wrapText="1"/>
    </xf>
    <xf numFmtId="169" fontId="5" fillId="0" borderId="18" xfId="0" applyNumberFormat="1" applyFont="1" applyBorder="1" applyAlignment="1">
      <alignment horizontal="center" vertical="top" wrapText="1"/>
    </xf>
    <xf numFmtId="169" fontId="5" fillId="0" borderId="21" xfId="0" applyNumberFormat="1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49" fontId="9" fillId="0" borderId="16" xfId="0" applyNumberFormat="1" applyFont="1" applyBorder="1" applyAlignment="1">
      <alignment horizontal="justify" vertical="top" wrapText="1"/>
    </xf>
    <xf numFmtId="49" fontId="9" fillId="0" borderId="57" xfId="0" applyNumberFormat="1" applyFont="1" applyBorder="1" applyAlignment="1">
      <alignment horizontal="justify" vertical="top" wrapText="1"/>
    </xf>
    <xf numFmtId="0" fontId="14" fillId="0" borderId="25" xfId="0" applyFont="1" applyBorder="1" applyAlignment="1">
      <alignment horizontal="justify" vertical="top" wrapText="1"/>
    </xf>
    <xf numFmtId="0" fontId="5" fillId="0" borderId="58" xfId="0" applyFont="1" applyBorder="1" applyAlignment="1">
      <alignment vertical="top" wrapText="1"/>
    </xf>
    <xf numFmtId="0" fontId="0" fillId="0" borderId="50" xfId="0" applyBorder="1" applyAlignment="1">
      <alignment/>
    </xf>
    <xf numFmtId="0" fontId="0" fillId="0" borderId="56" xfId="0" applyBorder="1" applyAlignment="1">
      <alignment/>
    </xf>
    <xf numFmtId="0" fontId="0" fillId="0" borderId="7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zoomScalePageLayoutView="0" workbookViewId="0" topLeftCell="A59">
      <selection activeCell="B10" sqref="B10:M10"/>
    </sheetView>
  </sheetViews>
  <sheetFormatPr defaultColWidth="9.00390625" defaultRowHeight="12.75"/>
  <cols>
    <col min="1" max="1" width="5.75390625" style="0" customWidth="1"/>
    <col min="2" max="2" width="29.00390625" style="0" customWidth="1"/>
    <col min="3" max="3" width="19.375" style="0" customWidth="1"/>
    <col min="4" max="4" width="9.00390625" style="0" customWidth="1"/>
    <col min="5" max="5" width="16.375" style="0" customWidth="1"/>
    <col min="6" max="6" width="12.75390625" style="0" customWidth="1"/>
    <col min="7" max="13" width="10.75390625" style="0" customWidth="1"/>
  </cols>
  <sheetData>
    <row r="1" spans="8:13" ht="15.75">
      <c r="H1" s="232" t="s">
        <v>130</v>
      </c>
      <c r="I1" s="250"/>
      <c r="J1" s="250"/>
      <c r="K1" s="250"/>
      <c r="L1" s="250"/>
      <c r="M1" s="250"/>
    </row>
    <row r="2" spans="8:13" ht="26.25" customHeight="1">
      <c r="H2" s="232" t="s">
        <v>94</v>
      </c>
      <c r="I2" s="250"/>
      <c r="J2" s="250"/>
      <c r="K2" s="250"/>
      <c r="L2" s="250"/>
      <c r="M2" s="250"/>
    </row>
    <row r="3" spans="8:13" ht="15.75">
      <c r="H3" s="232" t="s">
        <v>95</v>
      </c>
      <c r="I3" s="250"/>
      <c r="J3" s="250"/>
      <c r="K3" s="250"/>
      <c r="L3" s="250"/>
      <c r="M3" s="250"/>
    </row>
    <row r="4" spans="8:13" ht="15.75">
      <c r="H4" s="232" t="s">
        <v>96</v>
      </c>
      <c r="I4" s="250"/>
      <c r="J4" s="250"/>
      <c r="K4" s="250"/>
      <c r="L4" s="250"/>
      <c r="M4" s="250"/>
    </row>
    <row r="5" spans="8:13" ht="15.75">
      <c r="H5" s="232" t="s">
        <v>97</v>
      </c>
      <c r="I5" s="250"/>
      <c r="J5" s="250"/>
      <c r="K5" s="250"/>
      <c r="L5" s="250"/>
      <c r="M5" s="250"/>
    </row>
    <row r="6" spans="8:13" ht="15.75">
      <c r="H6" s="251" t="s">
        <v>98</v>
      </c>
      <c r="I6" s="251"/>
      <c r="J6" s="251"/>
      <c r="K6" s="251"/>
      <c r="L6" s="251"/>
      <c r="M6" s="251"/>
    </row>
    <row r="7" spans="8:13" ht="15.75">
      <c r="H7" s="232" t="s">
        <v>120</v>
      </c>
      <c r="I7" s="250"/>
      <c r="J7" s="250"/>
      <c r="K7" s="250"/>
      <c r="L7" s="250"/>
      <c r="M7" s="250"/>
    </row>
    <row r="9" spans="2:13" ht="15.75">
      <c r="B9" s="231" t="s">
        <v>88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</row>
    <row r="10" spans="2:13" ht="15.75">
      <c r="B10" s="231" t="s">
        <v>89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</row>
    <row r="11" spans="2:13" ht="15.75">
      <c r="B11" s="231" t="s">
        <v>99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</row>
    <row r="12" spans="2:13" ht="13.5" thickBot="1"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22.5" customHeight="1" thickBot="1">
      <c r="A13" s="1" t="s">
        <v>0</v>
      </c>
      <c r="B13" s="212" t="s">
        <v>2</v>
      </c>
      <c r="C13" s="212" t="s">
        <v>3</v>
      </c>
      <c r="D13" s="212" t="s">
        <v>4</v>
      </c>
      <c r="E13" s="212" t="s">
        <v>5</v>
      </c>
      <c r="F13" s="233" t="s">
        <v>6</v>
      </c>
      <c r="G13" s="234"/>
      <c r="H13" s="234"/>
      <c r="I13" s="234"/>
      <c r="J13" s="234"/>
      <c r="K13" s="234"/>
      <c r="L13" s="234"/>
      <c r="M13" s="235"/>
    </row>
    <row r="14" spans="1:13" ht="15.75" thickBot="1">
      <c r="A14" s="2" t="s">
        <v>1</v>
      </c>
      <c r="B14" s="213"/>
      <c r="C14" s="213"/>
      <c r="D14" s="213"/>
      <c r="E14" s="213"/>
      <c r="F14" s="2" t="s">
        <v>7</v>
      </c>
      <c r="G14" s="3">
        <v>2014</v>
      </c>
      <c r="H14" s="3">
        <v>2015</v>
      </c>
      <c r="I14" s="4">
        <v>2016</v>
      </c>
      <c r="J14" s="5">
        <v>2017</v>
      </c>
      <c r="K14" s="5">
        <v>2018</v>
      </c>
      <c r="L14" s="5">
        <v>2019</v>
      </c>
      <c r="M14" s="5">
        <v>2020</v>
      </c>
    </row>
    <row r="15" spans="1:13" ht="13.5" thickBot="1">
      <c r="A15" s="108">
        <v>1</v>
      </c>
      <c r="B15" s="108">
        <v>2</v>
      </c>
      <c r="C15" s="108">
        <v>3</v>
      </c>
      <c r="D15" s="108">
        <v>4</v>
      </c>
      <c r="E15" s="108">
        <v>5</v>
      </c>
      <c r="F15" s="108">
        <v>6</v>
      </c>
      <c r="G15" s="108">
        <v>7</v>
      </c>
      <c r="H15" s="108">
        <v>8</v>
      </c>
      <c r="I15" s="109">
        <v>9</v>
      </c>
      <c r="J15" s="110">
        <v>10</v>
      </c>
      <c r="K15" s="110">
        <v>11</v>
      </c>
      <c r="L15" s="110">
        <v>12</v>
      </c>
      <c r="M15" s="110">
        <v>13</v>
      </c>
    </row>
    <row r="16" spans="1:13" ht="17.25" thickBot="1">
      <c r="A16" s="236" t="s">
        <v>8</v>
      </c>
      <c r="B16" s="237"/>
      <c r="C16" s="237"/>
      <c r="D16" s="237"/>
      <c r="E16" s="237"/>
      <c r="F16" s="237"/>
      <c r="G16" s="237"/>
      <c r="H16" s="237"/>
      <c r="I16" s="237"/>
      <c r="J16" s="238"/>
      <c r="K16" s="238"/>
      <c r="L16" s="238"/>
      <c r="M16" s="239"/>
    </row>
    <row r="17" spans="1:13" ht="77.25" thickBot="1">
      <c r="A17" s="132" t="s">
        <v>9</v>
      </c>
      <c r="B17" s="135" t="s">
        <v>101</v>
      </c>
      <c r="C17" s="50" t="s">
        <v>100</v>
      </c>
      <c r="D17" s="50" t="s">
        <v>50</v>
      </c>
      <c r="E17" s="50" t="s">
        <v>10</v>
      </c>
      <c r="F17" s="133"/>
      <c r="G17" s="133"/>
      <c r="H17" s="133"/>
      <c r="I17" s="133"/>
      <c r="J17" s="133"/>
      <c r="K17" s="133"/>
      <c r="L17" s="133"/>
      <c r="M17" s="134"/>
    </row>
    <row r="18" spans="1:13" ht="17.25" thickBot="1">
      <c r="A18" s="207" t="s">
        <v>11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</row>
    <row r="19" spans="1:13" s="8" customFormat="1" ht="27">
      <c r="A19" s="216"/>
      <c r="B19" s="196" t="s">
        <v>51</v>
      </c>
      <c r="C19" s="219" t="s">
        <v>14</v>
      </c>
      <c r="D19" s="219" t="s">
        <v>15</v>
      </c>
      <c r="E19" s="57" t="s">
        <v>52</v>
      </c>
      <c r="F19" s="65">
        <f aca="true" t="shared" si="0" ref="F19:M19">F23+F36+F59</f>
        <v>814973.04</v>
      </c>
      <c r="G19" s="60">
        <f t="shared" si="0"/>
        <v>87562.8</v>
      </c>
      <c r="H19" s="42">
        <f t="shared" si="0"/>
        <v>163491.52</v>
      </c>
      <c r="I19" s="42">
        <f t="shared" si="0"/>
        <v>174402.04</v>
      </c>
      <c r="J19" s="42">
        <f t="shared" si="0"/>
        <v>135396.16</v>
      </c>
      <c r="K19" s="42">
        <f t="shared" si="0"/>
        <v>85975.92</v>
      </c>
      <c r="L19" s="42">
        <f t="shared" si="0"/>
        <v>86643.48</v>
      </c>
      <c r="M19" s="43">
        <f t="shared" si="0"/>
        <v>81501.12</v>
      </c>
    </row>
    <row r="20" spans="1:13" s="8" customFormat="1" ht="20.25" customHeight="1">
      <c r="A20" s="217"/>
      <c r="B20" s="214"/>
      <c r="C20" s="220"/>
      <c r="D20" s="220"/>
      <c r="E20" s="58" t="s">
        <v>16</v>
      </c>
      <c r="F20" s="66">
        <f>F24+F60</f>
        <v>24164.42</v>
      </c>
      <c r="G20" s="61">
        <f>G24+G60</f>
        <v>6734.4</v>
      </c>
      <c r="H20" s="12">
        <f>H24+H60</f>
        <v>6778.46</v>
      </c>
      <c r="I20" s="12">
        <f>I24+I60</f>
        <v>6825.17</v>
      </c>
      <c r="J20" s="12">
        <f>J24+J60</f>
        <v>874.68</v>
      </c>
      <c r="K20" s="12">
        <f>K24+K60</f>
        <v>927.16</v>
      </c>
      <c r="L20" s="12">
        <f>L24+L60</f>
        <v>982.79</v>
      </c>
      <c r="M20" s="54">
        <f>M24+M60</f>
        <v>1041.76</v>
      </c>
    </row>
    <row r="21" spans="1:13" s="8" customFormat="1" ht="20.25" customHeight="1">
      <c r="A21" s="217"/>
      <c r="B21" s="214"/>
      <c r="C21" s="220"/>
      <c r="D21" s="220"/>
      <c r="E21" s="58" t="s">
        <v>17</v>
      </c>
      <c r="F21" s="66">
        <f>F25+F61</f>
        <v>78986.51999999999</v>
      </c>
      <c r="G21" s="61">
        <f>G25+G61</f>
        <v>18406.4</v>
      </c>
      <c r="H21" s="12">
        <f>H25+H61</f>
        <v>18670.760000000002</v>
      </c>
      <c r="I21" s="12">
        <f>I25+I61</f>
        <v>18951.02</v>
      </c>
      <c r="J21" s="12">
        <f>J25+J61</f>
        <v>5248.079999999999</v>
      </c>
      <c r="K21" s="12">
        <f>K25+K61</f>
        <v>5562.96</v>
      </c>
      <c r="L21" s="12">
        <f>L25+L61</f>
        <v>5896.74</v>
      </c>
      <c r="M21" s="54">
        <f>M25+M61</f>
        <v>6250.5599999999995</v>
      </c>
    </row>
    <row r="22" spans="1:13" s="8" customFormat="1" ht="26.25" thickBot="1">
      <c r="A22" s="218"/>
      <c r="B22" s="215"/>
      <c r="C22" s="221"/>
      <c r="D22" s="221"/>
      <c r="E22" s="59" t="s">
        <v>18</v>
      </c>
      <c r="F22" s="67">
        <f aca="true" t="shared" si="1" ref="F22:M22">F26+F37+F62</f>
        <v>711822.1</v>
      </c>
      <c r="G22" s="62">
        <f t="shared" si="1"/>
        <v>62422</v>
      </c>
      <c r="H22" s="55">
        <f t="shared" si="1"/>
        <v>138042.3</v>
      </c>
      <c r="I22" s="55">
        <f t="shared" si="1"/>
        <v>148625.85</v>
      </c>
      <c r="J22" s="55">
        <f t="shared" si="1"/>
        <v>129273.4</v>
      </c>
      <c r="K22" s="55">
        <f t="shared" si="1"/>
        <v>79485.8</v>
      </c>
      <c r="L22" s="55">
        <f t="shared" si="1"/>
        <v>79763.95</v>
      </c>
      <c r="M22" s="56">
        <f t="shared" si="1"/>
        <v>74208.8</v>
      </c>
    </row>
    <row r="23" spans="1:13" ht="19.5" customHeight="1">
      <c r="A23" s="222" t="s">
        <v>12</v>
      </c>
      <c r="B23" s="210" t="s">
        <v>13</v>
      </c>
      <c r="C23" s="173" t="s">
        <v>111</v>
      </c>
      <c r="D23" s="162" t="s">
        <v>15</v>
      </c>
      <c r="E23" s="57" t="s">
        <v>7</v>
      </c>
      <c r="F23" s="65">
        <f>F24+F25+F26</f>
        <v>73973.04</v>
      </c>
      <c r="G23" s="60">
        <f aca="true" t="shared" si="2" ref="G23:M23">G24+G25+G26</f>
        <v>8812.8</v>
      </c>
      <c r="H23" s="42">
        <f t="shared" si="2"/>
        <v>9341.52</v>
      </c>
      <c r="I23" s="42">
        <f t="shared" si="2"/>
        <v>9902.04</v>
      </c>
      <c r="J23" s="42">
        <f t="shared" si="2"/>
        <v>10496.16</v>
      </c>
      <c r="K23" s="42">
        <f t="shared" si="2"/>
        <v>11125.919999999998</v>
      </c>
      <c r="L23" s="42">
        <f t="shared" si="2"/>
        <v>11793.48</v>
      </c>
      <c r="M23" s="43">
        <f t="shared" si="2"/>
        <v>12501.119999999999</v>
      </c>
    </row>
    <row r="24" spans="1:13" ht="19.5" customHeight="1">
      <c r="A24" s="223"/>
      <c r="B24" s="225"/>
      <c r="C24" s="226"/>
      <c r="D24" s="170"/>
      <c r="E24" s="58" t="s">
        <v>16</v>
      </c>
      <c r="F24" s="68">
        <f>SUM(G24:M24)</f>
        <v>6164.42</v>
      </c>
      <c r="G24" s="63">
        <f aca="true" t="shared" si="3" ref="G24:M26">G28+G33</f>
        <v>734.4</v>
      </c>
      <c r="H24" s="14">
        <f t="shared" si="3"/>
        <v>778.46</v>
      </c>
      <c r="I24" s="14">
        <f t="shared" si="3"/>
        <v>825.1700000000001</v>
      </c>
      <c r="J24" s="14">
        <f t="shared" si="3"/>
        <v>874.68</v>
      </c>
      <c r="K24" s="14">
        <f t="shared" si="3"/>
        <v>927.16</v>
      </c>
      <c r="L24" s="14">
        <f t="shared" si="3"/>
        <v>982.79</v>
      </c>
      <c r="M24" s="44">
        <f t="shared" si="3"/>
        <v>1041.76</v>
      </c>
    </row>
    <row r="25" spans="1:13" ht="19.5" customHeight="1">
      <c r="A25" s="223"/>
      <c r="B25" s="225"/>
      <c r="C25" s="226"/>
      <c r="D25" s="170"/>
      <c r="E25" s="58" t="s">
        <v>17</v>
      </c>
      <c r="F25" s="68">
        <f>SUM(G25:M25)</f>
        <v>36986.52</v>
      </c>
      <c r="G25" s="63">
        <f t="shared" si="3"/>
        <v>4406.4</v>
      </c>
      <c r="H25" s="14">
        <f t="shared" si="3"/>
        <v>4670.76</v>
      </c>
      <c r="I25" s="14">
        <f t="shared" si="3"/>
        <v>4951.02</v>
      </c>
      <c r="J25" s="14">
        <f t="shared" si="3"/>
        <v>5248.079999999999</v>
      </c>
      <c r="K25" s="14">
        <f t="shared" si="3"/>
        <v>5562.96</v>
      </c>
      <c r="L25" s="14">
        <f t="shared" si="3"/>
        <v>5896.74</v>
      </c>
      <c r="M25" s="44">
        <f t="shared" si="3"/>
        <v>6250.5599999999995</v>
      </c>
    </row>
    <row r="26" spans="1:13" ht="36.75" customHeight="1" thickBot="1">
      <c r="A26" s="224"/>
      <c r="B26" s="211"/>
      <c r="C26" s="174"/>
      <c r="D26" s="146"/>
      <c r="E26" s="59" t="s">
        <v>18</v>
      </c>
      <c r="F26" s="69">
        <f>SUM(G26:M26)</f>
        <v>30822.1</v>
      </c>
      <c r="G26" s="64">
        <f t="shared" si="3"/>
        <v>3672</v>
      </c>
      <c r="H26" s="45">
        <f t="shared" si="3"/>
        <v>3892.3</v>
      </c>
      <c r="I26" s="45">
        <f t="shared" si="3"/>
        <v>4125.85</v>
      </c>
      <c r="J26" s="45">
        <f t="shared" si="3"/>
        <v>4373.4</v>
      </c>
      <c r="K26" s="45">
        <f t="shared" si="3"/>
        <v>4635.799999999999</v>
      </c>
      <c r="L26" s="45">
        <f t="shared" si="3"/>
        <v>4913.95</v>
      </c>
      <c r="M26" s="46">
        <f t="shared" si="3"/>
        <v>5208.8</v>
      </c>
    </row>
    <row r="27" spans="1:13" ht="12.75">
      <c r="A27" s="159" t="s">
        <v>53</v>
      </c>
      <c r="B27" s="160" t="s">
        <v>54</v>
      </c>
      <c r="C27" s="141" t="s">
        <v>111</v>
      </c>
      <c r="D27" s="141"/>
      <c r="E27" s="20" t="s">
        <v>7</v>
      </c>
      <c r="F27" s="41">
        <f aca="true" t="shared" si="4" ref="F27:F35">SUM(G27:M27)</f>
        <v>31701.36</v>
      </c>
      <c r="G27" s="41">
        <f aca="true" t="shared" si="5" ref="G27:M27">G28+G29+G30</f>
        <v>3304.7999999999997</v>
      </c>
      <c r="H27" s="41">
        <f t="shared" si="5"/>
        <v>3503.04</v>
      </c>
      <c r="I27" s="41">
        <f t="shared" si="5"/>
        <v>3713.2799999999997</v>
      </c>
      <c r="J27" s="41">
        <f t="shared" si="5"/>
        <v>3936</v>
      </c>
      <c r="K27" s="41">
        <f t="shared" si="5"/>
        <v>5442.959999999999</v>
      </c>
      <c r="L27" s="41">
        <f t="shared" si="5"/>
        <v>5776.679999999999</v>
      </c>
      <c r="M27" s="124">
        <f t="shared" si="5"/>
        <v>6024.6</v>
      </c>
    </row>
    <row r="28" spans="1:13" ht="12.75">
      <c r="A28" s="159"/>
      <c r="B28" s="160"/>
      <c r="C28" s="141"/>
      <c r="D28" s="141"/>
      <c r="E28" s="6" t="s">
        <v>16</v>
      </c>
      <c r="F28" s="13">
        <f t="shared" si="4"/>
        <v>2641.78</v>
      </c>
      <c r="G28" s="13">
        <v>275.4</v>
      </c>
      <c r="H28" s="13">
        <v>291.92</v>
      </c>
      <c r="I28" s="13">
        <v>309.44</v>
      </c>
      <c r="J28" s="13">
        <v>328</v>
      </c>
      <c r="K28" s="13">
        <v>453.58</v>
      </c>
      <c r="L28" s="13">
        <v>481.39</v>
      </c>
      <c r="M28" s="125">
        <v>502.05</v>
      </c>
    </row>
    <row r="29" spans="1:13" ht="12.75">
      <c r="A29" s="159"/>
      <c r="B29" s="160"/>
      <c r="C29" s="141"/>
      <c r="D29" s="141"/>
      <c r="E29" s="6" t="s">
        <v>17</v>
      </c>
      <c r="F29" s="13">
        <f t="shared" si="4"/>
        <v>15850.679999999998</v>
      </c>
      <c r="G29" s="13">
        <f>G28/5*30</f>
        <v>1652.3999999999999</v>
      </c>
      <c r="H29" s="13">
        <f aca="true" t="shared" si="6" ref="H29:M29">H28/5*30</f>
        <v>1751.52</v>
      </c>
      <c r="I29" s="13">
        <f t="shared" si="6"/>
        <v>1856.6399999999999</v>
      </c>
      <c r="J29" s="13">
        <f t="shared" si="6"/>
        <v>1967.9999999999998</v>
      </c>
      <c r="K29" s="13">
        <f t="shared" si="6"/>
        <v>2721.48</v>
      </c>
      <c r="L29" s="13">
        <f t="shared" si="6"/>
        <v>2888.3399999999997</v>
      </c>
      <c r="M29" s="125">
        <f t="shared" si="6"/>
        <v>3012.2999999999997</v>
      </c>
    </row>
    <row r="30" spans="1:13" ht="26.25" thickBot="1">
      <c r="A30" s="159"/>
      <c r="B30" s="160"/>
      <c r="C30" s="141"/>
      <c r="D30" s="141"/>
      <c r="E30" s="9" t="s">
        <v>18</v>
      </c>
      <c r="F30" s="22">
        <f t="shared" si="4"/>
        <v>13208.900000000001</v>
      </c>
      <c r="G30" s="22">
        <f>G28/5*25</f>
        <v>1377</v>
      </c>
      <c r="H30" s="22">
        <f aca="true" t="shared" si="7" ref="H30:M30">H28/5*25</f>
        <v>1459.6</v>
      </c>
      <c r="I30" s="22">
        <f t="shared" si="7"/>
        <v>1547.2</v>
      </c>
      <c r="J30" s="22">
        <f t="shared" si="7"/>
        <v>1639.9999999999998</v>
      </c>
      <c r="K30" s="22">
        <f t="shared" si="7"/>
        <v>2267.8999999999996</v>
      </c>
      <c r="L30" s="22">
        <f t="shared" si="7"/>
        <v>2406.95</v>
      </c>
      <c r="M30" s="128">
        <f t="shared" si="7"/>
        <v>2510.25</v>
      </c>
    </row>
    <row r="31" spans="1:13" ht="13.5" thickBot="1">
      <c r="A31" s="252">
        <v>1</v>
      </c>
      <c r="B31" s="253">
        <v>2</v>
      </c>
      <c r="C31" s="253">
        <v>3</v>
      </c>
      <c r="D31" s="253">
        <v>4</v>
      </c>
      <c r="E31" s="253">
        <v>5</v>
      </c>
      <c r="F31" s="253">
        <v>6</v>
      </c>
      <c r="G31" s="253">
        <v>7</v>
      </c>
      <c r="H31" s="253">
        <v>8</v>
      </c>
      <c r="I31" s="254">
        <v>9</v>
      </c>
      <c r="J31" s="255">
        <v>10</v>
      </c>
      <c r="K31" s="255">
        <v>11</v>
      </c>
      <c r="L31" s="255">
        <v>12</v>
      </c>
      <c r="M31" s="256">
        <v>13</v>
      </c>
    </row>
    <row r="32" spans="1:13" ht="12.75">
      <c r="A32" s="159" t="s">
        <v>55</v>
      </c>
      <c r="B32" s="160" t="s">
        <v>56</v>
      </c>
      <c r="C32" s="141" t="s">
        <v>111</v>
      </c>
      <c r="D32" s="141"/>
      <c r="E32" s="20" t="s">
        <v>7</v>
      </c>
      <c r="F32" s="41">
        <f t="shared" si="4"/>
        <v>42271.67999999999</v>
      </c>
      <c r="G32" s="41">
        <f aca="true" t="shared" si="8" ref="G32:M32">G33+G34+G35</f>
        <v>5508</v>
      </c>
      <c r="H32" s="41">
        <f t="shared" si="8"/>
        <v>5838.4800000000005</v>
      </c>
      <c r="I32" s="41">
        <f t="shared" si="8"/>
        <v>6188.76</v>
      </c>
      <c r="J32" s="41">
        <f t="shared" si="8"/>
        <v>6560.159999999999</v>
      </c>
      <c r="K32" s="41">
        <f t="shared" si="8"/>
        <v>5682.959999999999</v>
      </c>
      <c r="L32" s="41">
        <f t="shared" si="8"/>
        <v>6016.8</v>
      </c>
      <c r="M32" s="124">
        <f t="shared" si="8"/>
        <v>6476.52</v>
      </c>
    </row>
    <row r="33" spans="1:13" ht="12.75">
      <c r="A33" s="159"/>
      <c r="B33" s="160"/>
      <c r="C33" s="141"/>
      <c r="D33" s="141"/>
      <c r="E33" s="6" t="s">
        <v>16</v>
      </c>
      <c r="F33" s="13">
        <f t="shared" si="4"/>
        <v>3522.64</v>
      </c>
      <c r="G33" s="13">
        <v>459</v>
      </c>
      <c r="H33" s="13">
        <v>486.54</v>
      </c>
      <c r="I33" s="13">
        <v>515.73</v>
      </c>
      <c r="J33" s="13">
        <v>546.68</v>
      </c>
      <c r="K33" s="13">
        <v>473.58</v>
      </c>
      <c r="L33" s="13">
        <v>501.4</v>
      </c>
      <c r="M33" s="125">
        <v>539.71</v>
      </c>
    </row>
    <row r="34" spans="1:13" ht="12.75">
      <c r="A34" s="159"/>
      <c r="B34" s="160"/>
      <c r="C34" s="141"/>
      <c r="D34" s="141"/>
      <c r="E34" s="6" t="s">
        <v>17</v>
      </c>
      <c r="F34" s="13">
        <f t="shared" si="4"/>
        <v>21135.839999999997</v>
      </c>
      <c r="G34" s="13">
        <f>G33/5*30</f>
        <v>2754</v>
      </c>
      <c r="H34" s="13">
        <f aca="true" t="shared" si="9" ref="H34:M34">H33/5*30</f>
        <v>2919.2400000000002</v>
      </c>
      <c r="I34" s="13">
        <f t="shared" si="9"/>
        <v>3094.38</v>
      </c>
      <c r="J34" s="13">
        <f t="shared" si="9"/>
        <v>3280.0799999999995</v>
      </c>
      <c r="K34" s="13">
        <f t="shared" si="9"/>
        <v>2841.48</v>
      </c>
      <c r="L34" s="13">
        <f t="shared" si="9"/>
        <v>3008.4</v>
      </c>
      <c r="M34" s="125">
        <f t="shared" si="9"/>
        <v>3238.26</v>
      </c>
    </row>
    <row r="35" spans="1:13" ht="26.25" thickBot="1">
      <c r="A35" s="159"/>
      <c r="B35" s="160"/>
      <c r="C35" s="141"/>
      <c r="D35" s="141"/>
      <c r="E35" s="9" t="s">
        <v>18</v>
      </c>
      <c r="F35" s="22">
        <f t="shared" si="4"/>
        <v>17613.2</v>
      </c>
      <c r="G35" s="22">
        <f>G33/5*25</f>
        <v>2295</v>
      </c>
      <c r="H35" s="22">
        <f aca="true" t="shared" si="10" ref="H35:M35">H33/5*25</f>
        <v>2432.7000000000003</v>
      </c>
      <c r="I35" s="22">
        <f t="shared" si="10"/>
        <v>2578.65</v>
      </c>
      <c r="J35" s="22">
        <f t="shared" si="10"/>
        <v>2733.3999999999996</v>
      </c>
      <c r="K35" s="22">
        <f t="shared" si="10"/>
        <v>2367.8999999999996</v>
      </c>
      <c r="L35" s="22">
        <f t="shared" si="10"/>
        <v>2507</v>
      </c>
      <c r="M35" s="128">
        <f t="shared" si="10"/>
        <v>2698.55</v>
      </c>
    </row>
    <row r="36" spans="1:13" ht="14.25">
      <c r="A36" s="227" t="s">
        <v>19</v>
      </c>
      <c r="B36" s="229" t="s">
        <v>20</v>
      </c>
      <c r="C36" s="173" t="s">
        <v>21</v>
      </c>
      <c r="D36" s="23" t="s">
        <v>15</v>
      </c>
      <c r="E36" s="57" t="s">
        <v>7</v>
      </c>
      <c r="F36" s="80">
        <f>F37</f>
        <v>651000</v>
      </c>
      <c r="G36" s="80">
        <f aca="true" t="shared" si="11" ref="G36:M36">G37</f>
        <v>28750</v>
      </c>
      <c r="H36" s="80">
        <f t="shared" si="11"/>
        <v>134150</v>
      </c>
      <c r="I36" s="80">
        <f t="shared" si="11"/>
        <v>144500</v>
      </c>
      <c r="J36" s="80">
        <f t="shared" si="11"/>
        <v>124900</v>
      </c>
      <c r="K36" s="80">
        <f t="shared" si="11"/>
        <v>74850</v>
      </c>
      <c r="L36" s="80">
        <f t="shared" si="11"/>
        <v>74850</v>
      </c>
      <c r="M36" s="80">
        <f t="shared" si="11"/>
        <v>69000</v>
      </c>
    </row>
    <row r="37" spans="1:13" ht="26.25" thickBot="1">
      <c r="A37" s="228"/>
      <c r="B37" s="230"/>
      <c r="C37" s="174"/>
      <c r="D37" s="25"/>
      <c r="E37" s="59" t="s">
        <v>18</v>
      </c>
      <c r="F37" s="78">
        <f>F39+F42+F46+F50+F55+F58</f>
        <v>651000</v>
      </c>
      <c r="G37" s="78">
        <f aca="true" t="shared" si="12" ref="G37:M37">G39+G42+G46+G50+G55+G58</f>
        <v>28750</v>
      </c>
      <c r="H37" s="78">
        <f t="shared" si="12"/>
        <v>134150</v>
      </c>
      <c r="I37" s="78">
        <f t="shared" si="12"/>
        <v>144500</v>
      </c>
      <c r="J37" s="78">
        <f t="shared" si="12"/>
        <v>124900</v>
      </c>
      <c r="K37" s="78">
        <f t="shared" si="12"/>
        <v>74850</v>
      </c>
      <c r="L37" s="78">
        <f t="shared" si="12"/>
        <v>74850</v>
      </c>
      <c r="M37" s="78">
        <f t="shared" si="12"/>
        <v>69000</v>
      </c>
    </row>
    <row r="38" spans="1:13" ht="12.75">
      <c r="A38" s="208" t="s">
        <v>22</v>
      </c>
      <c r="B38" s="210" t="s">
        <v>78</v>
      </c>
      <c r="C38" s="162" t="s">
        <v>24</v>
      </c>
      <c r="D38" s="173"/>
      <c r="E38" s="70" t="s">
        <v>7</v>
      </c>
      <c r="F38" s="76">
        <f>F39</f>
        <v>60000</v>
      </c>
      <c r="G38" s="73">
        <f aca="true" t="shared" si="13" ref="G38:M38">G39</f>
        <v>8000</v>
      </c>
      <c r="H38" s="35">
        <f t="shared" si="13"/>
        <v>8000</v>
      </c>
      <c r="I38" s="35">
        <f t="shared" si="13"/>
        <v>8300</v>
      </c>
      <c r="J38" s="35">
        <f t="shared" si="13"/>
        <v>8700</v>
      </c>
      <c r="K38" s="35">
        <f t="shared" si="13"/>
        <v>9000</v>
      </c>
      <c r="L38" s="35">
        <f t="shared" si="13"/>
        <v>9000</v>
      </c>
      <c r="M38" s="36">
        <f t="shared" si="13"/>
        <v>9000</v>
      </c>
    </row>
    <row r="39" spans="1:13" ht="26.25" thickBot="1">
      <c r="A39" s="209"/>
      <c r="B39" s="211"/>
      <c r="C39" s="147"/>
      <c r="D39" s="174"/>
      <c r="E39" s="71" t="s">
        <v>18</v>
      </c>
      <c r="F39" s="77">
        <f>F40</f>
        <v>60000</v>
      </c>
      <c r="G39" s="74">
        <f aca="true" t="shared" si="14" ref="G39:M39">G40</f>
        <v>8000</v>
      </c>
      <c r="H39" s="37">
        <f t="shared" si="14"/>
        <v>8000</v>
      </c>
      <c r="I39" s="37">
        <f t="shared" si="14"/>
        <v>8300</v>
      </c>
      <c r="J39" s="37">
        <f t="shared" si="14"/>
        <v>8700</v>
      </c>
      <c r="K39" s="37">
        <f t="shared" si="14"/>
        <v>9000</v>
      </c>
      <c r="L39" s="37">
        <f t="shared" si="14"/>
        <v>9000</v>
      </c>
      <c r="M39" s="38">
        <f t="shared" si="14"/>
        <v>9000</v>
      </c>
    </row>
    <row r="40" spans="1:13" ht="26.25" thickBot="1">
      <c r="A40" s="120" t="s">
        <v>71</v>
      </c>
      <c r="B40" s="39" t="s">
        <v>117</v>
      </c>
      <c r="C40" s="28" t="s">
        <v>24</v>
      </c>
      <c r="D40" s="28" t="s">
        <v>15</v>
      </c>
      <c r="E40" s="28" t="s">
        <v>18</v>
      </c>
      <c r="F40" s="40">
        <f>SUM(G40:M40)</f>
        <v>60000</v>
      </c>
      <c r="G40" s="40">
        <v>8000</v>
      </c>
      <c r="H40" s="40">
        <v>8000</v>
      </c>
      <c r="I40" s="40">
        <v>8300</v>
      </c>
      <c r="J40" s="40">
        <v>8700</v>
      </c>
      <c r="K40" s="40">
        <v>9000</v>
      </c>
      <c r="L40" s="40">
        <v>9000</v>
      </c>
      <c r="M40" s="129">
        <v>9000</v>
      </c>
    </row>
    <row r="41" spans="1:13" ht="12.75">
      <c r="A41" s="156" t="s">
        <v>25</v>
      </c>
      <c r="B41" s="193" t="s">
        <v>23</v>
      </c>
      <c r="C41" s="162" t="s">
        <v>24</v>
      </c>
      <c r="D41" s="162" t="s">
        <v>15</v>
      </c>
      <c r="E41" s="70" t="s">
        <v>7</v>
      </c>
      <c r="F41" s="76">
        <f>F42</f>
        <v>52000</v>
      </c>
      <c r="G41" s="73">
        <f aca="true" t="shared" si="15" ref="G41:M41">G42</f>
        <v>0</v>
      </c>
      <c r="H41" s="35">
        <f t="shared" si="15"/>
        <v>400</v>
      </c>
      <c r="I41" s="35">
        <f t="shared" si="15"/>
        <v>10400</v>
      </c>
      <c r="J41" s="35">
        <f t="shared" si="15"/>
        <v>10400</v>
      </c>
      <c r="K41" s="35">
        <f t="shared" si="15"/>
        <v>10400</v>
      </c>
      <c r="L41" s="35">
        <f t="shared" si="15"/>
        <v>10400</v>
      </c>
      <c r="M41" s="36">
        <f t="shared" si="15"/>
        <v>10000</v>
      </c>
    </row>
    <row r="42" spans="1:13" ht="26.25" thickBot="1">
      <c r="A42" s="158"/>
      <c r="B42" s="195"/>
      <c r="C42" s="147"/>
      <c r="D42" s="147"/>
      <c r="E42" s="71" t="s">
        <v>18</v>
      </c>
      <c r="F42" s="77">
        <f>F43+F44</f>
        <v>52000</v>
      </c>
      <c r="G42" s="74">
        <f aca="true" t="shared" si="16" ref="G42:M42">G43+G44</f>
        <v>0</v>
      </c>
      <c r="H42" s="37">
        <f t="shared" si="16"/>
        <v>400</v>
      </c>
      <c r="I42" s="37">
        <f t="shared" si="16"/>
        <v>10400</v>
      </c>
      <c r="J42" s="37">
        <f t="shared" si="16"/>
        <v>10400</v>
      </c>
      <c r="K42" s="37">
        <f t="shared" si="16"/>
        <v>10400</v>
      </c>
      <c r="L42" s="37">
        <f t="shared" si="16"/>
        <v>10400</v>
      </c>
      <c r="M42" s="38">
        <f t="shared" si="16"/>
        <v>10000</v>
      </c>
    </row>
    <row r="43" spans="1:13" ht="29.25" customHeight="1">
      <c r="A43" s="126" t="s">
        <v>71</v>
      </c>
      <c r="B43" s="30" t="s">
        <v>103</v>
      </c>
      <c r="C43" s="10" t="s">
        <v>24</v>
      </c>
      <c r="D43" s="10" t="s">
        <v>59</v>
      </c>
      <c r="E43" s="10" t="s">
        <v>18</v>
      </c>
      <c r="F43" s="33">
        <f aca="true" t="shared" si="17" ref="F43:F65">SUM(G43:M43)</f>
        <v>2000</v>
      </c>
      <c r="G43" s="33">
        <v>0</v>
      </c>
      <c r="H43" s="33">
        <v>400</v>
      </c>
      <c r="I43" s="33">
        <v>400</v>
      </c>
      <c r="J43" s="33">
        <v>400</v>
      </c>
      <c r="K43" s="33">
        <v>400</v>
      </c>
      <c r="L43" s="33">
        <v>400</v>
      </c>
      <c r="M43" s="117">
        <v>0</v>
      </c>
    </row>
    <row r="44" spans="1:13" ht="26.25" thickBot="1">
      <c r="A44" s="127" t="s">
        <v>72</v>
      </c>
      <c r="B44" s="29" t="s">
        <v>104</v>
      </c>
      <c r="C44" s="9" t="s">
        <v>24</v>
      </c>
      <c r="D44" s="9" t="s">
        <v>46</v>
      </c>
      <c r="E44" s="9" t="s">
        <v>18</v>
      </c>
      <c r="F44" s="47">
        <f t="shared" si="17"/>
        <v>50000</v>
      </c>
      <c r="G44" s="47">
        <v>0</v>
      </c>
      <c r="H44" s="47">
        <v>0</v>
      </c>
      <c r="I44" s="47">
        <v>10000</v>
      </c>
      <c r="J44" s="47">
        <v>10000</v>
      </c>
      <c r="K44" s="47">
        <v>10000</v>
      </c>
      <c r="L44" s="47">
        <v>10000</v>
      </c>
      <c r="M44" s="118">
        <v>10000</v>
      </c>
    </row>
    <row r="45" spans="1:13" ht="12.75">
      <c r="A45" s="156" t="s">
        <v>27</v>
      </c>
      <c r="B45" s="193" t="s">
        <v>26</v>
      </c>
      <c r="C45" s="162" t="s">
        <v>24</v>
      </c>
      <c r="D45" s="162" t="s">
        <v>58</v>
      </c>
      <c r="E45" s="70" t="s">
        <v>7</v>
      </c>
      <c r="F45" s="76">
        <f>F46</f>
        <v>26500</v>
      </c>
      <c r="G45" s="73">
        <f aca="true" t="shared" si="18" ref="G45:M45">G46</f>
        <v>350</v>
      </c>
      <c r="H45" s="35">
        <f t="shared" si="18"/>
        <v>5350</v>
      </c>
      <c r="I45" s="35">
        <f t="shared" si="18"/>
        <v>5400</v>
      </c>
      <c r="J45" s="35">
        <f t="shared" si="18"/>
        <v>5400</v>
      </c>
      <c r="K45" s="35">
        <f t="shared" si="18"/>
        <v>5000</v>
      </c>
      <c r="L45" s="35">
        <f t="shared" si="18"/>
        <v>5000</v>
      </c>
      <c r="M45" s="36">
        <f t="shared" si="18"/>
        <v>0</v>
      </c>
    </row>
    <row r="46" spans="1:13" ht="26.25" thickBot="1">
      <c r="A46" s="158"/>
      <c r="B46" s="195"/>
      <c r="C46" s="147"/>
      <c r="D46" s="147"/>
      <c r="E46" s="71" t="s">
        <v>18</v>
      </c>
      <c r="F46" s="77">
        <f t="shared" si="17"/>
        <v>26500</v>
      </c>
      <c r="G46" s="74">
        <f>G47+G48</f>
        <v>350</v>
      </c>
      <c r="H46" s="37">
        <f aca="true" t="shared" si="19" ref="H46:M46">H47+H48</f>
        <v>5350</v>
      </c>
      <c r="I46" s="37">
        <f t="shared" si="19"/>
        <v>5400</v>
      </c>
      <c r="J46" s="37">
        <f t="shared" si="19"/>
        <v>5400</v>
      </c>
      <c r="K46" s="37">
        <f t="shared" si="19"/>
        <v>5000</v>
      </c>
      <c r="L46" s="37">
        <f t="shared" si="19"/>
        <v>5000</v>
      </c>
      <c r="M46" s="38">
        <f t="shared" si="19"/>
        <v>0</v>
      </c>
    </row>
    <row r="47" spans="1:13" ht="40.5" customHeight="1">
      <c r="A47" s="126" t="s">
        <v>71</v>
      </c>
      <c r="B47" s="32" t="s">
        <v>102</v>
      </c>
      <c r="C47" s="10" t="s">
        <v>24</v>
      </c>
      <c r="D47" s="10" t="s">
        <v>107</v>
      </c>
      <c r="E47" s="10" t="s">
        <v>18</v>
      </c>
      <c r="F47" s="33">
        <f t="shared" si="17"/>
        <v>1500</v>
      </c>
      <c r="G47" s="33">
        <v>350</v>
      </c>
      <c r="H47" s="33">
        <v>350</v>
      </c>
      <c r="I47" s="33">
        <v>400</v>
      </c>
      <c r="J47" s="33">
        <v>400</v>
      </c>
      <c r="K47" s="33">
        <v>0</v>
      </c>
      <c r="L47" s="33">
        <v>0</v>
      </c>
      <c r="M47" s="117">
        <v>0</v>
      </c>
    </row>
    <row r="48" spans="1:13" ht="44.25" customHeight="1" thickBot="1">
      <c r="A48" s="127" t="s">
        <v>72</v>
      </c>
      <c r="B48" s="31" t="s">
        <v>118</v>
      </c>
      <c r="C48" s="9" t="s">
        <v>24</v>
      </c>
      <c r="D48" s="9" t="s">
        <v>59</v>
      </c>
      <c r="E48" s="9" t="s">
        <v>18</v>
      </c>
      <c r="F48" s="47">
        <f t="shared" si="17"/>
        <v>25000</v>
      </c>
      <c r="G48" s="47">
        <v>0</v>
      </c>
      <c r="H48" s="47">
        <v>5000</v>
      </c>
      <c r="I48" s="47">
        <v>5000</v>
      </c>
      <c r="J48" s="47">
        <v>5000</v>
      </c>
      <c r="K48" s="47">
        <v>5000</v>
      </c>
      <c r="L48" s="47">
        <v>5000</v>
      </c>
      <c r="M48" s="118">
        <v>0</v>
      </c>
    </row>
    <row r="49" spans="1:13" ht="18.75" customHeight="1">
      <c r="A49" s="208" t="s">
        <v>29</v>
      </c>
      <c r="B49" s="205" t="s">
        <v>28</v>
      </c>
      <c r="C49" s="162" t="s">
        <v>24</v>
      </c>
      <c r="D49" s="162" t="s">
        <v>15</v>
      </c>
      <c r="E49" s="70" t="s">
        <v>7</v>
      </c>
      <c r="F49" s="76">
        <f>F50</f>
        <v>302500</v>
      </c>
      <c r="G49" s="73">
        <f aca="true" t="shared" si="20" ref="G49:M49">G50</f>
        <v>400</v>
      </c>
      <c r="H49" s="35">
        <f t="shared" si="20"/>
        <v>50400</v>
      </c>
      <c r="I49" s="35">
        <f t="shared" si="20"/>
        <v>50400</v>
      </c>
      <c r="J49" s="35">
        <f t="shared" si="20"/>
        <v>50400</v>
      </c>
      <c r="K49" s="35">
        <f t="shared" si="20"/>
        <v>50450</v>
      </c>
      <c r="L49" s="35">
        <f t="shared" si="20"/>
        <v>50450</v>
      </c>
      <c r="M49" s="36">
        <f t="shared" si="20"/>
        <v>50000</v>
      </c>
    </row>
    <row r="50" spans="1:13" ht="34.5" customHeight="1" thickBot="1">
      <c r="A50" s="209"/>
      <c r="B50" s="206"/>
      <c r="C50" s="147"/>
      <c r="D50" s="147"/>
      <c r="E50" s="71" t="s">
        <v>18</v>
      </c>
      <c r="F50" s="77">
        <f>F52+F53</f>
        <v>302500</v>
      </c>
      <c r="G50" s="77">
        <f aca="true" t="shared" si="21" ref="G50:M50">G52+G53</f>
        <v>400</v>
      </c>
      <c r="H50" s="77">
        <f t="shared" si="21"/>
        <v>50400</v>
      </c>
      <c r="I50" s="77">
        <f t="shared" si="21"/>
        <v>50400</v>
      </c>
      <c r="J50" s="77">
        <f t="shared" si="21"/>
        <v>50400</v>
      </c>
      <c r="K50" s="77">
        <f t="shared" si="21"/>
        <v>50450</v>
      </c>
      <c r="L50" s="77">
        <f t="shared" si="21"/>
        <v>50450</v>
      </c>
      <c r="M50" s="77">
        <f t="shared" si="21"/>
        <v>50000</v>
      </c>
    </row>
    <row r="51" spans="1:13" ht="16.5" customHeight="1">
      <c r="A51" s="126"/>
      <c r="B51" s="21" t="s">
        <v>90</v>
      </c>
      <c r="C51" s="10"/>
      <c r="D51" s="10"/>
      <c r="E51" s="10"/>
      <c r="F51" s="33"/>
      <c r="G51" s="33"/>
      <c r="H51" s="33"/>
      <c r="I51" s="33"/>
      <c r="J51" s="33"/>
      <c r="K51" s="33"/>
      <c r="L51" s="33"/>
      <c r="M51" s="117"/>
    </row>
    <row r="52" spans="1:13" ht="30" customHeight="1">
      <c r="A52" s="130" t="s">
        <v>71</v>
      </c>
      <c r="B52" s="11" t="s">
        <v>105</v>
      </c>
      <c r="C52" s="6" t="s">
        <v>24</v>
      </c>
      <c r="D52" s="6" t="s">
        <v>58</v>
      </c>
      <c r="E52" s="6" t="s">
        <v>18</v>
      </c>
      <c r="F52" s="16">
        <f t="shared" si="17"/>
        <v>2500</v>
      </c>
      <c r="G52" s="16">
        <v>400</v>
      </c>
      <c r="H52" s="16">
        <v>400</v>
      </c>
      <c r="I52" s="16">
        <v>400</v>
      </c>
      <c r="J52" s="16">
        <v>400</v>
      </c>
      <c r="K52" s="16">
        <v>450</v>
      </c>
      <c r="L52" s="16">
        <v>450</v>
      </c>
      <c r="M52" s="48">
        <v>0</v>
      </c>
    </row>
    <row r="53" spans="1:13" ht="31.5" customHeight="1" thickBot="1">
      <c r="A53" s="130" t="s">
        <v>72</v>
      </c>
      <c r="B53" s="11" t="s">
        <v>106</v>
      </c>
      <c r="C53" s="6" t="s">
        <v>24</v>
      </c>
      <c r="D53" s="6" t="s">
        <v>57</v>
      </c>
      <c r="E53" s="6" t="s">
        <v>18</v>
      </c>
      <c r="F53" s="16">
        <f t="shared" si="17"/>
        <v>300000</v>
      </c>
      <c r="G53" s="16">
        <v>0</v>
      </c>
      <c r="H53" s="16">
        <v>50000</v>
      </c>
      <c r="I53" s="16">
        <v>50000</v>
      </c>
      <c r="J53" s="16">
        <v>50000</v>
      </c>
      <c r="K53" s="16">
        <v>50000</v>
      </c>
      <c r="L53" s="16">
        <v>50000</v>
      </c>
      <c r="M53" s="48">
        <v>50000</v>
      </c>
    </row>
    <row r="54" spans="1:13" ht="15.75" customHeight="1">
      <c r="A54" s="156" t="s">
        <v>60</v>
      </c>
      <c r="B54" s="205" t="s">
        <v>30</v>
      </c>
      <c r="C54" s="162" t="s">
        <v>24</v>
      </c>
      <c r="D54" s="162" t="s">
        <v>57</v>
      </c>
      <c r="E54" s="70" t="s">
        <v>7</v>
      </c>
      <c r="F54" s="76">
        <f>F55</f>
        <v>150000</v>
      </c>
      <c r="G54" s="73">
        <f aca="true" t="shared" si="22" ref="G54:M54">G55</f>
        <v>0</v>
      </c>
      <c r="H54" s="35">
        <f t="shared" si="22"/>
        <v>50000</v>
      </c>
      <c r="I54" s="35">
        <f t="shared" si="22"/>
        <v>50000</v>
      </c>
      <c r="J54" s="35">
        <f t="shared" si="22"/>
        <v>50000</v>
      </c>
      <c r="K54" s="35">
        <f t="shared" si="22"/>
        <v>0</v>
      </c>
      <c r="L54" s="35">
        <f t="shared" si="22"/>
        <v>0</v>
      </c>
      <c r="M54" s="36">
        <f t="shared" si="22"/>
        <v>0</v>
      </c>
    </row>
    <row r="55" spans="1:13" ht="26.25" thickBot="1">
      <c r="A55" s="158"/>
      <c r="B55" s="206"/>
      <c r="C55" s="147"/>
      <c r="D55" s="147"/>
      <c r="E55" s="71" t="s">
        <v>18</v>
      </c>
      <c r="F55" s="77">
        <f>F56</f>
        <v>150000</v>
      </c>
      <c r="G55" s="74">
        <f aca="true" t="shared" si="23" ref="G55:M55">G56</f>
        <v>0</v>
      </c>
      <c r="H55" s="37">
        <f t="shared" si="23"/>
        <v>50000</v>
      </c>
      <c r="I55" s="37">
        <f t="shared" si="23"/>
        <v>50000</v>
      </c>
      <c r="J55" s="37">
        <f t="shared" si="23"/>
        <v>50000</v>
      </c>
      <c r="K55" s="37">
        <f t="shared" si="23"/>
        <v>0</v>
      </c>
      <c r="L55" s="37">
        <f t="shared" si="23"/>
        <v>0</v>
      </c>
      <c r="M55" s="38">
        <f t="shared" si="23"/>
        <v>0</v>
      </c>
    </row>
    <row r="56" spans="1:13" ht="43.5" customHeight="1" thickBot="1">
      <c r="A56" s="119" t="s">
        <v>71</v>
      </c>
      <c r="B56" s="136" t="s">
        <v>108</v>
      </c>
      <c r="C56" s="28" t="s">
        <v>24</v>
      </c>
      <c r="D56" s="28" t="s">
        <v>44</v>
      </c>
      <c r="E56" s="28" t="s">
        <v>18</v>
      </c>
      <c r="F56" s="40">
        <f t="shared" si="17"/>
        <v>150000</v>
      </c>
      <c r="G56" s="40">
        <v>0</v>
      </c>
      <c r="H56" s="40">
        <v>50000</v>
      </c>
      <c r="I56" s="40">
        <v>50000</v>
      </c>
      <c r="J56" s="40">
        <v>50000</v>
      </c>
      <c r="K56" s="40">
        <v>0</v>
      </c>
      <c r="L56" s="40">
        <v>0</v>
      </c>
      <c r="M56" s="129">
        <v>0</v>
      </c>
    </row>
    <row r="57" spans="1:13" ht="13.5" thickBot="1">
      <c r="A57" s="252">
        <v>1</v>
      </c>
      <c r="B57" s="253">
        <v>2</v>
      </c>
      <c r="C57" s="253">
        <v>3</v>
      </c>
      <c r="D57" s="253">
        <v>4</v>
      </c>
      <c r="E57" s="253">
        <v>5</v>
      </c>
      <c r="F57" s="253">
        <v>6</v>
      </c>
      <c r="G57" s="253">
        <v>7</v>
      </c>
      <c r="H57" s="253">
        <v>8</v>
      </c>
      <c r="I57" s="254">
        <v>9</v>
      </c>
      <c r="J57" s="255">
        <v>10</v>
      </c>
      <c r="K57" s="255">
        <v>11</v>
      </c>
      <c r="L57" s="255">
        <v>12</v>
      </c>
      <c r="M57" s="256">
        <v>13</v>
      </c>
    </row>
    <row r="58" spans="1:13" ht="39" thickBot="1">
      <c r="A58" s="49" t="s">
        <v>92</v>
      </c>
      <c r="B58" s="137" t="s">
        <v>93</v>
      </c>
      <c r="C58" s="50"/>
      <c r="D58" s="50" t="s">
        <v>33</v>
      </c>
      <c r="E58" s="81" t="s">
        <v>37</v>
      </c>
      <c r="F58" s="75">
        <f t="shared" si="17"/>
        <v>60000</v>
      </c>
      <c r="G58" s="82">
        <v>20000</v>
      </c>
      <c r="H58" s="51">
        <v>20000</v>
      </c>
      <c r="I58" s="51">
        <v>20000</v>
      </c>
      <c r="J58" s="51">
        <v>0</v>
      </c>
      <c r="K58" s="51">
        <v>0</v>
      </c>
      <c r="L58" s="51">
        <v>0</v>
      </c>
      <c r="M58" s="52">
        <v>0</v>
      </c>
    </row>
    <row r="59" spans="1:13" ht="18.75" customHeight="1">
      <c r="A59" s="156" t="s">
        <v>31</v>
      </c>
      <c r="B59" s="193" t="s">
        <v>32</v>
      </c>
      <c r="C59" s="162" t="s">
        <v>112</v>
      </c>
      <c r="D59" s="162" t="s">
        <v>33</v>
      </c>
      <c r="E59" s="57" t="s">
        <v>7</v>
      </c>
      <c r="F59" s="80">
        <f>F60+F61+F62</f>
        <v>90000</v>
      </c>
      <c r="G59" s="79">
        <f aca="true" t="shared" si="24" ref="G59:M59">G60+G61+G62</f>
        <v>50000</v>
      </c>
      <c r="H59" s="24">
        <f t="shared" si="24"/>
        <v>20000</v>
      </c>
      <c r="I59" s="24">
        <f t="shared" si="24"/>
        <v>20000</v>
      </c>
      <c r="J59" s="24">
        <f t="shared" si="24"/>
        <v>0</v>
      </c>
      <c r="K59" s="24">
        <f t="shared" si="24"/>
        <v>0</v>
      </c>
      <c r="L59" s="24">
        <f t="shared" si="24"/>
        <v>0</v>
      </c>
      <c r="M59" s="53">
        <f t="shared" si="24"/>
        <v>0</v>
      </c>
    </row>
    <row r="60" spans="1:13" ht="16.5" customHeight="1">
      <c r="A60" s="157"/>
      <c r="B60" s="194"/>
      <c r="C60" s="141"/>
      <c r="D60" s="141"/>
      <c r="E60" s="58" t="s">
        <v>16</v>
      </c>
      <c r="F60" s="84">
        <f>F63</f>
        <v>18000</v>
      </c>
      <c r="G60" s="85">
        <f aca="true" t="shared" si="25" ref="G60:M60">G63</f>
        <v>6000</v>
      </c>
      <c r="H60" s="15">
        <f t="shared" si="25"/>
        <v>6000</v>
      </c>
      <c r="I60" s="15">
        <f t="shared" si="25"/>
        <v>6000</v>
      </c>
      <c r="J60" s="15">
        <f t="shared" si="25"/>
        <v>0</v>
      </c>
      <c r="K60" s="15">
        <f t="shared" si="25"/>
        <v>0</v>
      </c>
      <c r="L60" s="15">
        <f t="shared" si="25"/>
        <v>0</v>
      </c>
      <c r="M60" s="86">
        <f t="shared" si="25"/>
        <v>0</v>
      </c>
    </row>
    <row r="61" spans="1:13" ht="18.75" customHeight="1">
      <c r="A61" s="157"/>
      <c r="B61" s="194"/>
      <c r="C61" s="141"/>
      <c r="D61" s="141"/>
      <c r="E61" s="58" t="s">
        <v>17</v>
      </c>
      <c r="F61" s="84">
        <f>F64</f>
        <v>42000</v>
      </c>
      <c r="G61" s="85">
        <f aca="true" t="shared" si="26" ref="G61:M61">G64</f>
        <v>14000</v>
      </c>
      <c r="H61" s="15">
        <f t="shared" si="26"/>
        <v>14000</v>
      </c>
      <c r="I61" s="15">
        <f t="shared" si="26"/>
        <v>14000</v>
      </c>
      <c r="J61" s="15">
        <f t="shared" si="26"/>
        <v>0</v>
      </c>
      <c r="K61" s="15">
        <f t="shared" si="26"/>
        <v>0</v>
      </c>
      <c r="L61" s="15">
        <f t="shared" si="26"/>
        <v>0</v>
      </c>
      <c r="M61" s="86">
        <f t="shared" si="26"/>
        <v>0</v>
      </c>
    </row>
    <row r="62" spans="1:13" ht="35.25" customHeight="1" thickBot="1">
      <c r="A62" s="158"/>
      <c r="B62" s="195"/>
      <c r="C62" s="147"/>
      <c r="D62" s="147"/>
      <c r="E62" s="59" t="s">
        <v>18</v>
      </c>
      <c r="F62" s="87">
        <f>F65</f>
        <v>30000</v>
      </c>
      <c r="G62" s="72">
        <f aca="true" t="shared" si="27" ref="G62:M62">G65</f>
        <v>30000</v>
      </c>
      <c r="H62" s="26">
        <f t="shared" si="27"/>
        <v>0</v>
      </c>
      <c r="I62" s="26">
        <f t="shared" si="27"/>
        <v>0</v>
      </c>
      <c r="J62" s="26">
        <f t="shared" si="27"/>
        <v>0</v>
      </c>
      <c r="K62" s="26">
        <f t="shared" si="27"/>
        <v>0</v>
      </c>
      <c r="L62" s="26">
        <f t="shared" si="27"/>
        <v>0</v>
      </c>
      <c r="M62" s="88">
        <f t="shared" si="27"/>
        <v>0</v>
      </c>
    </row>
    <row r="63" spans="1:13" ht="26.25" customHeight="1">
      <c r="A63" s="159" t="s">
        <v>34</v>
      </c>
      <c r="B63" s="176" t="s">
        <v>86</v>
      </c>
      <c r="C63" s="141" t="s">
        <v>113</v>
      </c>
      <c r="D63" s="141" t="s">
        <v>33</v>
      </c>
      <c r="E63" s="10" t="s">
        <v>16</v>
      </c>
      <c r="F63" s="33">
        <f t="shared" si="17"/>
        <v>18000</v>
      </c>
      <c r="G63" s="33">
        <v>6000</v>
      </c>
      <c r="H63" s="33">
        <v>6000</v>
      </c>
      <c r="I63" s="33">
        <v>6000</v>
      </c>
      <c r="J63" s="33">
        <v>0</v>
      </c>
      <c r="K63" s="33">
        <v>0</v>
      </c>
      <c r="L63" s="33">
        <v>0</v>
      </c>
      <c r="M63" s="117">
        <v>0</v>
      </c>
    </row>
    <row r="64" spans="1:13" ht="26.25" customHeight="1">
      <c r="A64" s="175"/>
      <c r="B64" s="177"/>
      <c r="C64" s="149"/>
      <c r="D64" s="149"/>
      <c r="E64" s="6" t="s">
        <v>17</v>
      </c>
      <c r="F64" s="16">
        <f t="shared" si="17"/>
        <v>42000</v>
      </c>
      <c r="G64" s="16">
        <v>14000</v>
      </c>
      <c r="H64" s="16">
        <v>14000</v>
      </c>
      <c r="I64" s="16">
        <v>14000</v>
      </c>
      <c r="J64" s="16">
        <v>0</v>
      </c>
      <c r="K64" s="16">
        <v>0</v>
      </c>
      <c r="L64" s="16">
        <v>0</v>
      </c>
      <c r="M64" s="48">
        <v>0</v>
      </c>
    </row>
    <row r="65" spans="1:13" ht="71.25" customHeight="1" thickBot="1">
      <c r="A65" s="131" t="s">
        <v>35</v>
      </c>
      <c r="B65" s="138" t="s">
        <v>87</v>
      </c>
      <c r="C65" s="25" t="s">
        <v>24</v>
      </c>
      <c r="D65" s="25" t="s">
        <v>36</v>
      </c>
      <c r="E65" s="25" t="s">
        <v>37</v>
      </c>
      <c r="F65" s="37">
        <f t="shared" si="17"/>
        <v>30000</v>
      </c>
      <c r="G65" s="37">
        <v>30000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8">
        <v>0</v>
      </c>
    </row>
    <row r="66" spans="1:13" ht="17.25" customHeight="1" thickBot="1">
      <c r="A66" s="207" t="s">
        <v>38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</row>
    <row r="67" spans="1:13" ht="27">
      <c r="A67" s="150"/>
      <c r="B67" s="196" t="s">
        <v>62</v>
      </c>
      <c r="C67" s="199"/>
      <c r="D67" s="202"/>
      <c r="E67" s="92" t="s">
        <v>52</v>
      </c>
      <c r="F67" s="79">
        <f>F68+F69+F70+F71</f>
        <v>670067.1000000001</v>
      </c>
      <c r="G67" s="79">
        <f aca="true" t="shared" si="28" ref="G67:M67">G68+G69+G70+G71</f>
        <v>214497.3</v>
      </c>
      <c r="H67" s="79">
        <f t="shared" si="28"/>
        <v>342634.9</v>
      </c>
      <c r="I67" s="79">
        <f t="shared" si="28"/>
        <v>71934.9</v>
      </c>
      <c r="J67" s="79">
        <f t="shared" si="28"/>
        <v>16800</v>
      </c>
      <c r="K67" s="79">
        <f t="shared" si="28"/>
        <v>14600</v>
      </c>
      <c r="L67" s="79">
        <f t="shared" si="28"/>
        <v>4600</v>
      </c>
      <c r="M67" s="112">
        <f t="shared" si="28"/>
        <v>5000</v>
      </c>
    </row>
    <row r="68" spans="1:13" ht="17.25" customHeight="1">
      <c r="A68" s="151"/>
      <c r="B68" s="197"/>
      <c r="C68" s="200"/>
      <c r="D68" s="203"/>
      <c r="E68" s="93" t="s">
        <v>16</v>
      </c>
      <c r="F68" s="95">
        <f>F73+F89+F100</f>
        <v>161123.8</v>
      </c>
      <c r="G68" s="95">
        <f>G73+G89+G100</f>
        <v>70103.8</v>
      </c>
      <c r="H68" s="95">
        <f>H73+H89+H100</f>
        <v>78540</v>
      </c>
      <c r="I68" s="95">
        <f>I73+I89+I100</f>
        <v>5470</v>
      </c>
      <c r="J68" s="95">
        <f>J73+J89+J100</f>
        <v>2990</v>
      </c>
      <c r="K68" s="95">
        <f>K73+K89+K100</f>
        <v>3060</v>
      </c>
      <c r="L68" s="95">
        <f>L73+L89+L100</f>
        <v>460</v>
      </c>
      <c r="M68" s="113">
        <f>M73+M89+M100</f>
        <v>500</v>
      </c>
    </row>
    <row r="69" spans="1:13" ht="15.75" customHeight="1">
      <c r="A69" s="151"/>
      <c r="B69" s="197"/>
      <c r="C69" s="200"/>
      <c r="D69" s="203"/>
      <c r="E69" s="93" t="s">
        <v>17</v>
      </c>
      <c r="F69" s="95">
        <f>F74+F90+F101</f>
        <v>245073.5</v>
      </c>
      <c r="G69" s="95">
        <f>G74+G90+G101</f>
        <v>37893.5</v>
      </c>
      <c r="H69" s="95">
        <f>H74+H90+H101</f>
        <v>116860</v>
      </c>
      <c r="I69" s="95">
        <f>I74+I90+I101</f>
        <v>59230</v>
      </c>
      <c r="J69" s="95">
        <f>J74+J90+J101</f>
        <v>10910</v>
      </c>
      <c r="K69" s="95">
        <f>K74+K90+K101</f>
        <v>11540</v>
      </c>
      <c r="L69" s="95">
        <f>L74+L90+L101</f>
        <v>4140</v>
      </c>
      <c r="M69" s="113">
        <f>M74+M90+M101</f>
        <v>4500</v>
      </c>
    </row>
    <row r="70" spans="1:13" ht="25.5">
      <c r="A70" s="151"/>
      <c r="B70" s="197"/>
      <c r="C70" s="200"/>
      <c r="D70" s="203"/>
      <c r="E70" s="107" t="s">
        <v>110</v>
      </c>
      <c r="F70" s="96">
        <f>F75</f>
        <v>245000</v>
      </c>
      <c r="G70" s="96">
        <f aca="true" t="shared" si="29" ref="G70:M70">G75</f>
        <v>105000</v>
      </c>
      <c r="H70" s="96">
        <f t="shared" si="29"/>
        <v>140000</v>
      </c>
      <c r="I70" s="96">
        <f t="shared" si="29"/>
        <v>0</v>
      </c>
      <c r="J70" s="96">
        <f t="shared" si="29"/>
        <v>0</v>
      </c>
      <c r="K70" s="96">
        <f t="shared" si="29"/>
        <v>0</v>
      </c>
      <c r="L70" s="96">
        <f t="shared" si="29"/>
        <v>0</v>
      </c>
      <c r="M70" s="114">
        <f t="shared" si="29"/>
        <v>0</v>
      </c>
    </row>
    <row r="71" spans="1:13" ht="26.25" thickBot="1">
      <c r="A71" s="152"/>
      <c r="B71" s="198"/>
      <c r="C71" s="201"/>
      <c r="D71" s="204"/>
      <c r="E71" s="94" t="s">
        <v>18</v>
      </c>
      <c r="F71" s="97">
        <f>F76+F91+F102</f>
        <v>18869.8</v>
      </c>
      <c r="G71" s="97">
        <f>G76+G91+G102</f>
        <v>1500</v>
      </c>
      <c r="H71" s="97">
        <f>H76+H91+H102</f>
        <v>7234.9</v>
      </c>
      <c r="I71" s="97">
        <f>I76+I91+I102</f>
        <v>7234.9</v>
      </c>
      <c r="J71" s="97">
        <f>J76+J91+J102</f>
        <v>2900</v>
      </c>
      <c r="K71" s="97">
        <f>K76+K91+K102</f>
        <v>0</v>
      </c>
      <c r="L71" s="97">
        <f>L76+L91+L102</f>
        <v>0</v>
      </c>
      <c r="M71" s="115">
        <f>M76+M91+M102</f>
        <v>0</v>
      </c>
    </row>
    <row r="72" spans="1:13" ht="14.25">
      <c r="A72" s="150" t="s">
        <v>128</v>
      </c>
      <c r="B72" s="184" t="s">
        <v>39</v>
      </c>
      <c r="C72" s="162" t="s">
        <v>114</v>
      </c>
      <c r="D72" s="163" t="s">
        <v>15</v>
      </c>
      <c r="E72" s="92" t="s">
        <v>7</v>
      </c>
      <c r="F72" s="79">
        <f>F73+F74+F75+F76</f>
        <v>380500</v>
      </c>
      <c r="G72" s="79">
        <f aca="true" t="shared" si="30" ref="G72:M72">G73+G74+G75+G76</f>
        <v>150500</v>
      </c>
      <c r="H72" s="79">
        <f t="shared" si="30"/>
        <v>230000</v>
      </c>
      <c r="I72" s="79">
        <f t="shared" si="30"/>
        <v>0</v>
      </c>
      <c r="J72" s="79">
        <f t="shared" si="30"/>
        <v>0</v>
      </c>
      <c r="K72" s="79">
        <f t="shared" si="30"/>
        <v>0</v>
      </c>
      <c r="L72" s="79">
        <f t="shared" si="30"/>
        <v>0</v>
      </c>
      <c r="M72" s="79">
        <f t="shared" si="30"/>
        <v>0</v>
      </c>
    </row>
    <row r="73" spans="1:13" ht="17.25" customHeight="1">
      <c r="A73" s="151"/>
      <c r="B73" s="185"/>
      <c r="C73" s="141"/>
      <c r="D73" s="164"/>
      <c r="E73" s="93" t="s">
        <v>16</v>
      </c>
      <c r="F73" s="85">
        <f>F78+F84</f>
        <v>114500</v>
      </c>
      <c r="G73" s="85">
        <f>G78+G84</f>
        <v>45500</v>
      </c>
      <c r="H73" s="85">
        <f>H78+H84</f>
        <v>69000</v>
      </c>
      <c r="I73" s="85">
        <f>I78+I84</f>
        <v>0</v>
      </c>
      <c r="J73" s="85">
        <f>J78+J84</f>
        <v>0</v>
      </c>
      <c r="K73" s="85">
        <f>K78+K84</f>
        <v>0</v>
      </c>
      <c r="L73" s="85">
        <f>L78+L84</f>
        <v>0</v>
      </c>
      <c r="M73" s="116">
        <f>M78+M84</f>
        <v>0</v>
      </c>
    </row>
    <row r="74" spans="1:13" ht="18" customHeight="1">
      <c r="A74" s="151"/>
      <c r="B74" s="185"/>
      <c r="C74" s="141"/>
      <c r="D74" s="164"/>
      <c r="E74" s="93" t="s">
        <v>17</v>
      </c>
      <c r="F74" s="85">
        <f>F85</f>
        <v>21000</v>
      </c>
      <c r="G74" s="85">
        <f aca="true" t="shared" si="31" ref="G74:M74">G85</f>
        <v>0</v>
      </c>
      <c r="H74" s="85">
        <f t="shared" si="31"/>
        <v>21000</v>
      </c>
      <c r="I74" s="85">
        <f t="shared" si="31"/>
        <v>0</v>
      </c>
      <c r="J74" s="85">
        <f t="shared" si="31"/>
        <v>0</v>
      </c>
      <c r="K74" s="85">
        <f t="shared" si="31"/>
        <v>0</v>
      </c>
      <c r="L74" s="85">
        <f t="shared" si="31"/>
        <v>0</v>
      </c>
      <c r="M74" s="116">
        <f t="shared" si="31"/>
        <v>0</v>
      </c>
    </row>
    <row r="75" spans="1:13" ht="25.5">
      <c r="A75" s="151"/>
      <c r="B75" s="185"/>
      <c r="C75" s="141"/>
      <c r="D75" s="164"/>
      <c r="E75" s="93" t="s">
        <v>110</v>
      </c>
      <c r="F75" s="85">
        <f>F79</f>
        <v>245000</v>
      </c>
      <c r="G75" s="85">
        <f aca="true" t="shared" si="32" ref="G75:M75">G79</f>
        <v>105000</v>
      </c>
      <c r="H75" s="85">
        <f t="shared" si="32"/>
        <v>140000</v>
      </c>
      <c r="I75" s="85">
        <f t="shared" si="32"/>
        <v>0</v>
      </c>
      <c r="J75" s="85">
        <f t="shared" si="32"/>
        <v>0</v>
      </c>
      <c r="K75" s="85">
        <f t="shared" si="32"/>
        <v>0</v>
      </c>
      <c r="L75" s="85">
        <f t="shared" si="32"/>
        <v>0</v>
      </c>
      <c r="M75" s="116">
        <f t="shared" si="32"/>
        <v>0</v>
      </c>
    </row>
    <row r="76" spans="1:13" ht="26.25" customHeight="1" thickBot="1">
      <c r="A76" s="152"/>
      <c r="B76" s="186"/>
      <c r="C76" s="147"/>
      <c r="D76" s="165"/>
      <c r="E76" s="94" t="s">
        <v>18</v>
      </c>
      <c r="F76" s="72">
        <f>SUM(G76:M76)</f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88">
        <v>0</v>
      </c>
    </row>
    <row r="77" spans="1:13" ht="16.5" customHeight="1">
      <c r="A77" s="187" t="s">
        <v>40</v>
      </c>
      <c r="B77" s="190" t="s">
        <v>30</v>
      </c>
      <c r="C77" s="162"/>
      <c r="D77" s="163" t="s">
        <v>15</v>
      </c>
      <c r="E77" s="89" t="s">
        <v>7</v>
      </c>
      <c r="F77" s="73">
        <f>F78+F79</f>
        <v>350000</v>
      </c>
      <c r="G77" s="35">
        <f aca="true" t="shared" si="33" ref="G77:M77">G78+G79</f>
        <v>150000</v>
      </c>
      <c r="H77" s="35">
        <f t="shared" si="33"/>
        <v>200000</v>
      </c>
      <c r="I77" s="35">
        <f t="shared" si="33"/>
        <v>0</v>
      </c>
      <c r="J77" s="35">
        <f t="shared" si="33"/>
        <v>0</v>
      </c>
      <c r="K77" s="35">
        <f t="shared" si="33"/>
        <v>0</v>
      </c>
      <c r="L77" s="35">
        <f t="shared" si="33"/>
        <v>0</v>
      </c>
      <c r="M77" s="36">
        <f t="shared" si="33"/>
        <v>0</v>
      </c>
    </row>
    <row r="78" spans="1:13" ht="18.75" customHeight="1">
      <c r="A78" s="188"/>
      <c r="B78" s="191"/>
      <c r="C78" s="141"/>
      <c r="D78" s="164"/>
      <c r="E78" s="90" t="s">
        <v>16</v>
      </c>
      <c r="F78" s="83">
        <f>F80</f>
        <v>105000</v>
      </c>
      <c r="G78" s="16">
        <f aca="true" t="shared" si="34" ref="G78:M78">G80</f>
        <v>45000</v>
      </c>
      <c r="H78" s="16">
        <f t="shared" si="34"/>
        <v>60000</v>
      </c>
      <c r="I78" s="16">
        <f t="shared" si="34"/>
        <v>0</v>
      </c>
      <c r="J78" s="16">
        <f t="shared" si="34"/>
        <v>0</v>
      </c>
      <c r="K78" s="16">
        <f t="shared" si="34"/>
        <v>0</v>
      </c>
      <c r="L78" s="16">
        <f t="shared" si="34"/>
        <v>0</v>
      </c>
      <c r="M78" s="48">
        <f t="shared" si="34"/>
        <v>0</v>
      </c>
    </row>
    <row r="79" spans="1:13" ht="27.75" customHeight="1" thickBot="1">
      <c r="A79" s="189"/>
      <c r="B79" s="192"/>
      <c r="C79" s="146"/>
      <c r="D79" s="172"/>
      <c r="E79" s="91" t="s">
        <v>110</v>
      </c>
      <c r="F79" s="74">
        <f>F81</f>
        <v>245000</v>
      </c>
      <c r="G79" s="37">
        <f aca="true" t="shared" si="35" ref="G79:M79">G81</f>
        <v>105000</v>
      </c>
      <c r="H79" s="37">
        <f t="shared" si="35"/>
        <v>140000</v>
      </c>
      <c r="I79" s="37">
        <f t="shared" si="35"/>
        <v>0</v>
      </c>
      <c r="J79" s="37">
        <f t="shared" si="35"/>
        <v>0</v>
      </c>
      <c r="K79" s="37">
        <f t="shared" si="35"/>
        <v>0</v>
      </c>
      <c r="L79" s="37">
        <f t="shared" si="35"/>
        <v>0</v>
      </c>
      <c r="M79" s="38">
        <f t="shared" si="35"/>
        <v>0</v>
      </c>
    </row>
    <row r="80" spans="1:13" ht="20.25" customHeight="1">
      <c r="A80" s="261">
        <v>1</v>
      </c>
      <c r="B80" s="262" t="s">
        <v>109</v>
      </c>
      <c r="C80" s="162" t="s">
        <v>66</v>
      </c>
      <c r="D80" s="162" t="s">
        <v>41</v>
      </c>
      <c r="E80" s="23" t="s">
        <v>16</v>
      </c>
      <c r="F80" s="263">
        <f>SUM(G80:M80)</f>
        <v>105000</v>
      </c>
      <c r="G80" s="263">
        <v>45000</v>
      </c>
      <c r="H80" s="263">
        <v>60000</v>
      </c>
      <c r="I80" s="263">
        <v>0</v>
      </c>
      <c r="J80" s="263">
        <v>0</v>
      </c>
      <c r="K80" s="263">
        <v>0</v>
      </c>
      <c r="L80" s="263">
        <v>0</v>
      </c>
      <c r="M80" s="264">
        <v>0</v>
      </c>
    </row>
    <row r="81" spans="1:13" ht="33.75" customHeight="1" thickBot="1">
      <c r="A81" s="265"/>
      <c r="B81" s="266"/>
      <c r="C81" s="149"/>
      <c r="D81" s="149"/>
      <c r="E81" s="6" t="s">
        <v>110</v>
      </c>
      <c r="F81" s="16">
        <f>SUM(G81:M81)</f>
        <v>245000</v>
      </c>
      <c r="G81" s="16">
        <v>105000</v>
      </c>
      <c r="H81" s="16">
        <v>140000</v>
      </c>
      <c r="I81" s="16">
        <v>0</v>
      </c>
      <c r="J81" s="16">
        <v>0</v>
      </c>
      <c r="K81" s="16">
        <v>0</v>
      </c>
      <c r="L81" s="16">
        <v>0</v>
      </c>
      <c r="M81" s="48">
        <v>0</v>
      </c>
    </row>
    <row r="82" spans="1:13" ht="15.75" customHeight="1" thickBot="1">
      <c r="A82" s="252">
        <v>1</v>
      </c>
      <c r="B82" s="253">
        <v>2</v>
      </c>
      <c r="C82" s="253">
        <v>3</v>
      </c>
      <c r="D82" s="253">
        <v>4</v>
      </c>
      <c r="E82" s="253">
        <v>5</v>
      </c>
      <c r="F82" s="253">
        <v>6</v>
      </c>
      <c r="G82" s="253">
        <v>7</v>
      </c>
      <c r="H82" s="253">
        <v>8</v>
      </c>
      <c r="I82" s="254">
        <v>9</v>
      </c>
      <c r="J82" s="255">
        <v>10</v>
      </c>
      <c r="K82" s="255">
        <v>11</v>
      </c>
      <c r="L82" s="255">
        <v>12</v>
      </c>
      <c r="M82" s="256">
        <v>13</v>
      </c>
    </row>
    <row r="83" spans="1:13" ht="12.75">
      <c r="A83" s="157" t="s">
        <v>42</v>
      </c>
      <c r="B83" s="168" t="s">
        <v>28</v>
      </c>
      <c r="C83" s="141"/>
      <c r="D83" s="164" t="s">
        <v>41</v>
      </c>
      <c r="E83" s="257" t="s">
        <v>7</v>
      </c>
      <c r="F83" s="258">
        <f>F84+F85</f>
        <v>30500</v>
      </c>
      <c r="G83" s="259">
        <f aca="true" t="shared" si="36" ref="G83:M83">G84+G85</f>
        <v>500</v>
      </c>
      <c r="H83" s="259">
        <f t="shared" si="36"/>
        <v>30000</v>
      </c>
      <c r="I83" s="259">
        <f t="shared" si="36"/>
        <v>0</v>
      </c>
      <c r="J83" s="259">
        <f t="shared" si="36"/>
        <v>0</v>
      </c>
      <c r="K83" s="259">
        <f t="shared" si="36"/>
        <v>0</v>
      </c>
      <c r="L83" s="259">
        <f t="shared" si="36"/>
        <v>0</v>
      </c>
      <c r="M83" s="260">
        <f t="shared" si="36"/>
        <v>0</v>
      </c>
    </row>
    <row r="84" spans="1:13" ht="17.25" customHeight="1">
      <c r="A84" s="166"/>
      <c r="B84" s="168"/>
      <c r="C84" s="170"/>
      <c r="D84" s="171"/>
      <c r="E84" s="90" t="s">
        <v>16</v>
      </c>
      <c r="F84" s="83">
        <f>F86</f>
        <v>9500</v>
      </c>
      <c r="G84" s="16">
        <f aca="true" t="shared" si="37" ref="G84:M84">G86</f>
        <v>500</v>
      </c>
      <c r="H84" s="16">
        <f t="shared" si="37"/>
        <v>9000</v>
      </c>
      <c r="I84" s="16">
        <f t="shared" si="37"/>
        <v>0</v>
      </c>
      <c r="J84" s="16">
        <f t="shared" si="37"/>
        <v>0</v>
      </c>
      <c r="K84" s="16">
        <f t="shared" si="37"/>
        <v>0</v>
      </c>
      <c r="L84" s="16">
        <f t="shared" si="37"/>
        <v>0</v>
      </c>
      <c r="M84" s="48">
        <f t="shared" si="37"/>
        <v>0</v>
      </c>
    </row>
    <row r="85" spans="1:13" ht="16.5" customHeight="1" thickBot="1">
      <c r="A85" s="167"/>
      <c r="B85" s="169"/>
      <c r="C85" s="146"/>
      <c r="D85" s="172"/>
      <c r="E85" s="91" t="s">
        <v>17</v>
      </c>
      <c r="F85" s="74">
        <f>F87</f>
        <v>21000</v>
      </c>
      <c r="G85" s="37">
        <f aca="true" t="shared" si="38" ref="G85:M85">G87</f>
        <v>0</v>
      </c>
      <c r="H85" s="37">
        <f t="shared" si="38"/>
        <v>21000</v>
      </c>
      <c r="I85" s="37">
        <f t="shared" si="38"/>
        <v>0</v>
      </c>
      <c r="J85" s="37">
        <f t="shared" si="38"/>
        <v>0</v>
      </c>
      <c r="K85" s="37">
        <f t="shared" si="38"/>
        <v>0</v>
      </c>
      <c r="L85" s="37">
        <f t="shared" si="38"/>
        <v>0</v>
      </c>
      <c r="M85" s="38">
        <f t="shared" si="38"/>
        <v>0</v>
      </c>
    </row>
    <row r="86" spans="1:13" ht="19.5" customHeight="1">
      <c r="A86" s="159" t="s">
        <v>71</v>
      </c>
      <c r="B86" s="160" t="s">
        <v>119</v>
      </c>
      <c r="C86" s="141" t="s">
        <v>66</v>
      </c>
      <c r="D86" s="141" t="s">
        <v>41</v>
      </c>
      <c r="E86" s="10" t="s">
        <v>16</v>
      </c>
      <c r="F86" s="33">
        <f>SUM(G86:M86)</f>
        <v>9500</v>
      </c>
      <c r="G86" s="33">
        <v>500</v>
      </c>
      <c r="H86" s="33">
        <v>9000</v>
      </c>
      <c r="I86" s="33">
        <v>0</v>
      </c>
      <c r="J86" s="33">
        <v>0</v>
      </c>
      <c r="K86" s="33">
        <v>0</v>
      </c>
      <c r="L86" s="33">
        <v>0</v>
      </c>
      <c r="M86" s="117">
        <v>0</v>
      </c>
    </row>
    <row r="87" spans="1:13" ht="24" customHeight="1" thickBot="1">
      <c r="A87" s="159"/>
      <c r="B87" s="161"/>
      <c r="C87" s="141"/>
      <c r="D87" s="141"/>
      <c r="E87" s="9" t="s">
        <v>17</v>
      </c>
      <c r="F87" s="47">
        <f>SUM(G87:M87)</f>
        <v>21000</v>
      </c>
      <c r="G87" s="47">
        <v>0</v>
      </c>
      <c r="H87" s="47">
        <v>21000</v>
      </c>
      <c r="I87" s="47">
        <v>0</v>
      </c>
      <c r="J87" s="47">
        <v>0</v>
      </c>
      <c r="K87" s="47">
        <v>0</v>
      </c>
      <c r="L87" s="47">
        <v>0</v>
      </c>
      <c r="M87" s="118">
        <v>0</v>
      </c>
    </row>
    <row r="88" spans="1:13" ht="14.25">
      <c r="A88" s="150" t="s">
        <v>124</v>
      </c>
      <c r="B88" s="153" t="s">
        <v>45</v>
      </c>
      <c r="C88" s="162" t="s">
        <v>115</v>
      </c>
      <c r="D88" s="163" t="s">
        <v>15</v>
      </c>
      <c r="E88" s="89" t="s">
        <v>7</v>
      </c>
      <c r="F88" s="79">
        <f>F89+F90+F91</f>
        <v>92500</v>
      </c>
      <c r="G88" s="24">
        <f aca="true" t="shared" si="39" ref="G88:M88">G89+G90+G91</f>
        <v>16500</v>
      </c>
      <c r="H88" s="24">
        <f t="shared" si="39"/>
        <v>58000</v>
      </c>
      <c r="I88" s="24">
        <f t="shared" si="39"/>
        <v>18000</v>
      </c>
      <c r="J88" s="24">
        <f t="shared" si="39"/>
        <v>0</v>
      </c>
      <c r="K88" s="24">
        <f t="shared" si="39"/>
        <v>0</v>
      </c>
      <c r="L88" s="24">
        <f t="shared" si="39"/>
        <v>0</v>
      </c>
      <c r="M88" s="53">
        <f t="shared" si="39"/>
        <v>0</v>
      </c>
    </row>
    <row r="89" spans="1:13" ht="12.75">
      <c r="A89" s="151"/>
      <c r="B89" s="154"/>
      <c r="C89" s="141"/>
      <c r="D89" s="164"/>
      <c r="E89" s="93" t="s">
        <v>16</v>
      </c>
      <c r="F89" s="85">
        <f>F93</f>
        <v>9700</v>
      </c>
      <c r="G89" s="85">
        <f aca="true" t="shared" si="40" ref="G89:M89">G93</f>
        <v>2100</v>
      </c>
      <c r="H89" s="85">
        <f t="shared" si="40"/>
        <v>5800</v>
      </c>
      <c r="I89" s="85">
        <f t="shared" si="40"/>
        <v>1800</v>
      </c>
      <c r="J89" s="85">
        <f t="shared" si="40"/>
        <v>0</v>
      </c>
      <c r="K89" s="85">
        <f t="shared" si="40"/>
        <v>0</v>
      </c>
      <c r="L89" s="85">
        <f t="shared" si="40"/>
        <v>0</v>
      </c>
      <c r="M89" s="116">
        <f t="shared" si="40"/>
        <v>0</v>
      </c>
    </row>
    <row r="90" spans="1:13" ht="12.75">
      <c r="A90" s="151"/>
      <c r="B90" s="154"/>
      <c r="C90" s="141"/>
      <c r="D90" s="164"/>
      <c r="E90" s="93" t="s">
        <v>17</v>
      </c>
      <c r="F90" s="85">
        <f>F94</f>
        <v>82800</v>
      </c>
      <c r="G90" s="85">
        <f aca="true" t="shared" si="41" ref="G90:M90">G94</f>
        <v>14400</v>
      </c>
      <c r="H90" s="85">
        <f t="shared" si="41"/>
        <v>52200</v>
      </c>
      <c r="I90" s="85">
        <f t="shared" si="41"/>
        <v>16200</v>
      </c>
      <c r="J90" s="85">
        <f t="shared" si="41"/>
        <v>0</v>
      </c>
      <c r="K90" s="85">
        <f t="shared" si="41"/>
        <v>0</v>
      </c>
      <c r="L90" s="85">
        <f t="shared" si="41"/>
        <v>0</v>
      </c>
      <c r="M90" s="116">
        <f t="shared" si="41"/>
        <v>0</v>
      </c>
    </row>
    <row r="91" spans="1:13" ht="29.25" customHeight="1" thickBot="1">
      <c r="A91" s="152"/>
      <c r="B91" s="155"/>
      <c r="C91" s="147"/>
      <c r="D91" s="165"/>
      <c r="E91" s="94" t="s">
        <v>18</v>
      </c>
      <c r="F91" s="72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88">
        <v>0</v>
      </c>
    </row>
    <row r="92" spans="1:13" ht="18.75" customHeight="1">
      <c r="A92" s="156" t="s">
        <v>84</v>
      </c>
      <c r="B92" s="153" t="s">
        <v>26</v>
      </c>
      <c r="C92" s="162" t="s">
        <v>65</v>
      </c>
      <c r="D92" s="163"/>
      <c r="E92" s="89" t="s">
        <v>7</v>
      </c>
      <c r="F92" s="73">
        <f>F93+F94</f>
        <v>92500</v>
      </c>
      <c r="G92" s="35">
        <f aca="true" t="shared" si="42" ref="G92:M92">G93+G94</f>
        <v>16500</v>
      </c>
      <c r="H92" s="35">
        <f t="shared" si="42"/>
        <v>58000</v>
      </c>
      <c r="I92" s="35">
        <f t="shared" si="42"/>
        <v>18000</v>
      </c>
      <c r="J92" s="35">
        <f t="shared" si="42"/>
        <v>0</v>
      </c>
      <c r="K92" s="35">
        <f t="shared" si="42"/>
        <v>0</v>
      </c>
      <c r="L92" s="35">
        <f t="shared" si="42"/>
        <v>0</v>
      </c>
      <c r="M92" s="36">
        <f t="shared" si="42"/>
        <v>0</v>
      </c>
    </row>
    <row r="93" spans="1:13" ht="18" customHeight="1">
      <c r="A93" s="157"/>
      <c r="B93" s="154"/>
      <c r="C93" s="141"/>
      <c r="D93" s="164"/>
      <c r="E93" s="90" t="s">
        <v>16</v>
      </c>
      <c r="F93" s="83">
        <f>F95+F97</f>
        <v>9700</v>
      </c>
      <c r="G93" s="16">
        <f aca="true" t="shared" si="43" ref="G93:M93">G95+G97</f>
        <v>2100</v>
      </c>
      <c r="H93" s="16">
        <f t="shared" si="43"/>
        <v>5800</v>
      </c>
      <c r="I93" s="16">
        <f t="shared" si="43"/>
        <v>1800</v>
      </c>
      <c r="J93" s="16">
        <f t="shared" si="43"/>
        <v>0</v>
      </c>
      <c r="K93" s="16">
        <f t="shared" si="43"/>
        <v>0</v>
      </c>
      <c r="L93" s="16">
        <f t="shared" si="43"/>
        <v>0</v>
      </c>
      <c r="M93" s="48">
        <f t="shared" si="43"/>
        <v>0</v>
      </c>
    </row>
    <row r="94" spans="1:13" ht="19.5" customHeight="1" thickBot="1">
      <c r="A94" s="158"/>
      <c r="B94" s="155"/>
      <c r="C94" s="147"/>
      <c r="D94" s="165"/>
      <c r="E94" s="91" t="s">
        <v>17</v>
      </c>
      <c r="F94" s="74">
        <f>F96+F98</f>
        <v>82800</v>
      </c>
      <c r="G94" s="37">
        <f aca="true" t="shared" si="44" ref="G94:M94">G96+G98</f>
        <v>14400</v>
      </c>
      <c r="H94" s="37">
        <f t="shared" si="44"/>
        <v>52200</v>
      </c>
      <c r="I94" s="37">
        <f t="shared" si="44"/>
        <v>16200</v>
      </c>
      <c r="J94" s="37">
        <f t="shared" si="44"/>
        <v>0</v>
      </c>
      <c r="K94" s="37">
        <f t="shared" si="44"/>
        <v>0</v>
      </c>
      <c r="L94" s="37">
        <f t="shared" si="44"/>
        <v>0</v>
      </c>
      <c r="M94" s="38">
        <f t="shared" si="44"/>
        <v>0</v>
      </c>
    </row>
    <row r="95" spans="1:13" ht="20.25" customHeight="1">
      <c r="A95" s="139" t="s">
        <v>71</v>
      </c>
      <c r="B95" s="267" t="s">
        <v>64</v>
      </c>
      <c r="C95" s="141" t="s">
        <v>116</v>
      </c>
      <c r="D95" s="141" t="s">
        <v>41</v>
      </c>
      <c r="E95" s="10" t="s">
        <v>16</v>
      </c>
      <c r="F95" s="33">
        <f>SUM(G95:M95)</f>
        <v>4500</v>
      </c>
      <c r="G95" s="33">
        <v>500</v>
      </c>
      <c r="H95" s="33">
        <v>4000</v>
      </c>
      <c r="I95" s="33">
        <v>0</v>
      </c>
      <c r="J95" s="33">
        <v>0</v>
      </c>
      <c r="K95" s="33">
        <v>0</v>
      </c>
      <c r="L95" s="33">
        <v>0</v>
      </c>
      <c r="M95" s="117">
        <v>0</v>
      </c>
    </row>
    <row r="96" spans="1:13" ht="24" customHeight="1">
      <c r="A96" s="148"/>
      <c r="B96" s="268"/>
      <c r="C96" s="149"/>
      <c r="D96" s="149"/>
      <c r="E96" s="6" t="s">
        <v>17</v>
      </c>
      <c r="F96" s="16">
        <f>SUM(G96:M96)</f>
        <v>36000</v>
      </c>
      <c r="G96" s="16">
        <v>0</v>
      </c>
      <c r="H96" s="16">
        <v>36000</v>
      </c>
      <c r="I96" s="16">
        <v>0</v>
      </c>
      <c r="J96" s="16">
        <v>0</v>
      </c>
      <c r="K96" s="16">
        <v>0</v>
      </c>
      <c r="L96" s="16">
        <v>0</v>
      </c>
      <c r="M96" s="48">
        <v>0</v>
      </c>
    </row>
    <row r="97" spans="1:13" ht="17.25" customHeight="1">
      <c r="A97" s="143" t="s">
        <v>72</v>
      </c>
      <c r="B97" s="269" t="s">
        <v>63</v>
      </c>
      <c r="C97" s="145" t="s">
        <v>116</v>
      </c>
      <c r="D97" s="145" t="s">
        <v>33</v>
      </c>
      <c r="E97" s="6" t="s">
        <v>16</v>
      </c>
      <c r="F97" s="16">
        <f>SUM(G97:M97)</f>
        <v>5200</v>
      </c>
      <c r="G97" s="16">
        <v>1600</v>
      </c>
      <c r="H97" s="16">
        <v>1800</v>
      </c>
      <c r="I97" s="16">
        <v>1800</v>
      </c>
      <c r="J97" s="16">
        <v>0</v>
      </c>
      <c r="K97" s="16">
        <v>0</v>
      </c>
      <c r="L97" s="16">
        <v>0</v>
      </c>
      <c r="M97" s="48">
        <v>0</v>
      </c>
    </row>
    <row r="98" spans="1:13" ht="18.75" customHeight="1" thickBot="1">
      <c r="A98" s="139"/>
      <c r="B98" s="270"/>
      <c r="C98" s="141"/>
      <c r="D98" s="141"/>
      <c r="E98" s="9" t="s">
        <v>17</v>
      </c>
      <c r="F98" s="47">
        <f>SUM(G98:M98)</f>
        <v>46800</v>
      </c>
      <c r="G98" s="47">
        <v>14400</v>
      </c>
      <c r="H98" s="47">
        <v>16200</v>
      </c>
      <c r="I98" s="47">
        <v>16200</v>
      </c>
      <c r="J98" s="47">
        <v>0</v>
      </c>
      <c r="K98" s="47">
        <v>0</v>
      </c>
      <c r="L98" s="47">
        <v>0</v>
      </c>
      <c r="M98" s="118">
        <v>0</v>
      </c>
    </row>
    <row r="99" spans="1:13" ht="16.5" customHeight="1">
      <c r="A99" s="156" t="s">
        <v>127</v>
      </c>
      <c r="B99" s="184" t="s">
        <v>47</v>
      </c>
      <c r="C99" s="162" t="s">
        <v>70</v>
      </c>
      <c r="D99" s="162" t="s">
        <v>15</v>
      </c>
      <c r="E99" s="34" t="s">
        <v>7</v>
      </c>
      <c r="F99" s="24">
        <f>F100+F101+F102</f>
        <v>197067.09999999998</v>
      </c>
      <c r="G99" s="24">
        <f aca="true" t="shared" si="45" ref="G99:M99">G100+G101+G102</f>
        <v>47497.3</v>
      </c>
      <c r="H99" s="24">
        <f t="shared" si="45"/>
        <v>54634.9</v>
      </c>
      <c r="I99" s="24">
        <f t="shared" si="45"/>
        <v>53934.9</v>
      </c>
      <c r="J99" s="24">
        <f t="shared" si="45"/>
        <v>16800</v>
      </c>
      <c r="K99" s="24">
        <f t="shared" si="45"/>
        <v>14600</v>
      </c>
      <c r="L99" s="24">
        <f t="shared" si="45"/>
        <v>4600</v>
      </c>
      <c r="M99" s="53">
        <f t="shared" si="45"/>
        <v>5000</v>
      </c>
    </row>
    <row r="100" spans="1:13" ht="26.25" customHeight="1">
      <c r="A100" s="241"/>
      <c r="B100" s="271"/>
      <c r="C100" s="141"/>
      <c r="D100" s="141"/>
      <c r="E100" s="7" t="s">
        <v>16</v>
      </c>
      <c r="F100" s="15">
        <f>F104+F113+F124</f>
        <v>36923.8</v>
      </c>
      <c r="G100" s="15">
        <f>G104+G113+G124</f>
        <v>22503.8</v>
      </c>
      <c r="H100" s="15">
        <f>H104+H113+H124</f>
        <v>3740</v>
      </c>
      <c r="I100" s="15">
        <f>I104+I113+I124</f>
        <v>3670</v>
      </c>
      <c r="J100" s="15">
        <f>J104+J113+J124</f>
        <v>2990</v>
      </c>
      <c r="K100" s="15">
        <f>K104+K113+K124</f>
        <v>3060</v>
      </c>
      <c r="L100" s="15">
        <f>L104+L113+L124</f>
        <v>460</v>
      </c>
      <c r="M100" s="86">
        <f>M104+M113+M124</f>
        <v>500</v>
      </c>
    </row>
    <row r="101" spans="1:18" ht="15" customHeight="1">
      <c r="A101" s="241"/>
      <c r="B101" s="271"/>
      <c r="C101" s="141"/>
      <c r="D101" s="141"/>
      <c r="E101" s="7" t="s">
        <v>17</v>
      </c>
      <c r="F101" s="15">
        <f>F105+F114+F125</f>
        <v>141273.5</v>
      </c>
      <c r="G101" s="15">
        <f>G105+G114+G125</f>
        <v>23493.5</v>
      </c>
      <c r="H101" s="15">
        <f>H105+H114+H125</f>
        <v>43660</v>
      </c>
      <c r="I101" s="15">
        <f>I105+I114+I125</f>
        <v>43030</v>
      </c>
      <c r="J101" s="15">
        <f>J105+J114+J125</f>
        <v>10910</v>
      </c>
      <c r="K101" s="15">
        <f>K105+K114+K125</f>
        <v>11540</v>
      </c>
      <c r="L101" s="15">
        <f>L105+L114+L125</f>
        <v>4140</v>
      </c>
      <c r="M101" s="86">
        <f>M105+M114+M125</f>
        <v>4500</v>
      </c>
      <c r="N101" s="98"/>
      <c r="O101" s="98"/>
      <c r="P101" s="98"/>
      <c r="Q101" s="98"/>
      <c r="R101" s="98"/>
    </row>
    <row r="102" spans="1:13" ht="28.5" customHeight="1" thickBot="1">
      <c r="A102" s="242"/>
      <c r="B102" s="192"/>
      <c r="C102" s="147"/>
      <c r="D102" s="147"/>
      <c r="E102" s="27" t="s">
        <v>18</v>
      </c>
      <c r="F102" s="26">
        <f>F106+F115+F126</f>
        <v>18869.8</v>
      </c>
      <c r="G102" s="26">
        <f>G106+G115+G126</f>
        <v>1500</v>
      </c>
      <c r="H102" s="26">
        <f>H106+H115+H126</f>
        <v>7234.9</v>
      </c>
      <c r="I102" s="26">
        <f>I106+I115+I126</f>
        <v>7234.9</v>
      </c>
      <c r="J102" s="26">
        <f>J106+J115+J126</f>
        <v>2900</v>
      </c>
      <c r="K102" s="26">
        <f>K106+K115+K126</f>
        <v>0</v>
      </c>
      <c r="L102" s="26">
        <f>L106+L115+L126</f>
        <v>0</v>
      </c>
      <c r="M102" s="88">
        <f>M106+M115+M126</f>
        <v>0</v>
      </c>
    </row>
    <row r="103" spans="1:13" ht="14.25" customHeight="1">
      <c r="A103" s="178" t="s">
        <v>67</v>
      </c>
      <c r="B103" s="181" t="s">
        <v>61</v>
      </c>
      <c r="C103" s="162" t="s">
        <v>79</v>
      </c>
      <c r="D103" s="162" t="s">
        <v>15</v>
      </c>
      <c r="E103" s="34" t="s">
        <v>7</v>
      </c>
      <c r="F103" s="35">
        <f>F104+F105+F106</f>
        <v>71000</v>
      </c>
      <c r="G103" s="35">
        <f aca="true" t="shared" si="46" ref="G103:M103">G104+G105+G106</f>
        <v>7000</v>
      </c>
      <c r="H103" s="35">
        <f t="shared" si="46"/>
        <v>32000</v>
      </c>
      <c r="I103" s="35">
        <f t="shared" si="46"/>
        <v>32000</v>
      </c>
      <c r="J103" s="35">
        <f t="shared" si="46"/>
        <v>0</v>
      </c>
      <c r="K103" s="35">
        <f t="shared" si="46"/>
        <v>0</v>
      </c>
      <c r="L103" s="35">
        <f t="shared" si="46"/>
        <v>0</v>
      </c>
      <c r="M103" s="36">
        <f t="shared" si="46"/>
        <v>0</v>
      </c>
    </row>
    <row r="104" spans="1:13" ht="15" customHeight="1">
      <c r="A104" s="179"/>
      <c r="B104" s="154"/>
      <c r="C104" s="141"/>
      <c r="D104" s="141"/>
      <c r="E104" s="7" t="s">
        <v>16</v>
      </c>
      <c r="F104" s="16">
        <f>F107+F109</f>
        <v>6800</v>
      </c>
      <c r="G104" s="16">
        <f aca="true" t="shared" si="47" ref="G104:M104">G107+G109</f>
        <v>5600</v>
      </c>
      <c r="H104" s="16">
        <f t="shared" si="47"/>
        <v>600</v>
      </c>
      <c r="I104" s="16">
        <f t="shared" si="47"/>
        <v>600</v>
      </c>
      <c r="J104" s="16">
        <f t="shared" si="47"/>
        <v>0</v>
      </c>
      <c r="K104" s="16">
        <f t="shared" si="47"/>
        <v>0</v>
      </c>
      <c r="L104" s="16">
        <f t="shared" si="47"/>
        <v>0</v>
      </c>
      <c r="M104" s="48">
        <f t="shared" si="47"/>
        <v>0</v>
      </c>
    </row>
    <row r="105" spans="1:13" ht="21" customHeight="1">
      <c r="A105" s="179"/>
      <c r="B105" s="154"/>
      <c r="C105" s="141"/>
      <c r="D105" s="141"/>
      <c r="E105" s="7" t="s">
        <v>17</v>
      </c>
      <c r="F105" s="16">
        <f>F108+F110</f>
        <v>64200</v>
      </c>
      <c r="G105" s="16">
        <f aca="true" t="shared" si="48" ref="G105:M105">G108+G110</f>
        <v>1400</v>
      </c>
      <c r="H105" s="16">
        <f t="shared" si="48"/>
        <v>31400</v>
      </c>
      <c r="I105" s="16">
        <f t="shared" si="48"/>
        <v>31400</v>
      </c>
      <c r="J105" s="16">
        <f t="shared" si="48"/>
        <v>0</v>
      </c>
      <c r="K105" s="16">
        <f t="shared" si="48"/>
        <v>0</v>
      </c>
      <c r="L105" s="16">
        <f t="shared" si="48"/>
        <v>0</v>
      </c>
      <c r="M105" s="48">
        <f t="shared" si="48"/>
        <v>0</v>
      </c>
    </row>
    <row r="106" spans="1:13" ht="29.25" customHeight="1" thickBot="1">
      <c r="A106" s="180"/>
      <c r="B106" s="155"/>
      <c r="C106" s="147"/>
      <c r="D106" s="147"/>
      <c r="E106" s="27" t="s">
        <v>18</v>
      </c>
      <c r="F106" s="37">
        <f>SUM(G106:M106)</f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8">
        <v>0</v>
      </c>
    </row>
    <row r="107" spans="1:13" ht="49.5" customHeight="1">
      <c r="A107" s="121" t="s">
        <v>71</v>
      </c>
      <c r="B107" s="32" t="s">
        <v>74</v>
      </c>
      <c r="C107" s="10" t="s">
        <v>82</v>
      </c>
      <c r="D107" s="10" t="s">
        <v>36</v>
      </c>
      <c r="E107" s="10" t="s">
        <v>16</v>
      </c>
      <c r="F107" s="33">
        <f>SUM(G107:M107)</f>
        <v>5000</v>
      </c>
      <c r="G107" s="33">
        <v>5000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117">
        <v>0</v>
      </c>
    </row>
    <row r="108" spans="1:13" ht="43.5" customHeight="1">
      <c r="A108" s="121" t="s">
        <v>72</v>
      </c>
      <c r="B108" s="11" t="s">
        <v>75</v>
      </c>
      <c r="C108" s="6" t="s">
        <v>82</v>
      </c>
      <c r="D108" s="10" t="s">
        <v>43</v>
      </c>
      <c r="E108" s="6" t="s">
        <v>17</v>
      </c>
      <c r="F108" s="16">
        <f>SUM(G108:M108)</f>
        <v>60000</v>
      </c>
      <c r="G108" s="16">
        <v>0</v>
      </c>
      <c r="H108" s="16">
        <v>30000</v>
      </c>
      <c r="I108" s="16">
        <v>30000</v>
      </c>
      <c r="J108" s="16">
        <v>0</v>
      </c>
      <c r="K108" s="16">
        <v>0</v>
      </c>
      <c r="L108" s="16">
        <v>0</v>
      </c>
      <c r="M108" s="48">
        <v>0</v>
      </c>
    </row>
    <row r="109" spans="1:13" ht="18" customHeight="1">
      <c r="A109" s="143" t="s">
        <v>73</v>
      </c>
      <c r="B109" s="240" t="s">
        <v>77</v>
      </c>
      <c r="C109" s="145" t="s">
        <v>24</v>
      </c>
      <c r="D109" s="145" t="s">
        <v>33</v>
      </c>
      <c r="E109" s="6" t="s">
        <v>16</v>
      </c>
      <c r="F109" s="16">
        <f>SUM(G109:M109)</f>
        <v>1800</v>
      </c>
      <c r="G109" s="16">
        <v>600</v>
      </c>
      <c r="H109" s="16">
        <v>600</v>
      </c>
      <c r="I109" s="16">
        <v>600</v>
      </c>
      <c r="J109" s="16">
        <v>0</v>
      </c>
      <c r="K109" s="16">
        <v>0</v>
      </c>
      <c r="L109" s="16">
        <v>0</v>
      </c>
      <c r="M109" s="48">
        <v>0</v>
      </c>
    </row>
    <row r="110" spans="1:13" ht="18.75" customHeight="1" thickBot="1">
      <c r="A110" s="139"/>
      <c r="B110" s="160"/>
      <c r="C110" s="141"/>
      <c r="D110" s="141"/>
      <c r="E110" s="9" t="s">
        <v>17</v>
      </c>
      <c r="F110" s="47">
        <f>SUM(G110:M110)</f>
        <v>4200</v>
      </c>
      <c r="G110" s="47">
        <v>1400</v>
      </c>
      <c r="H110" s="47">
        <v>1400</v>
      </c>
      <c r="I110" s="47">
        <v>1400</v>
      </c>
      <c r="J110" s="47">
        <v>0</v>
      </c>
      <c r="K110" s="47">
        <v>0</v>
      </c>
      <c r="L110" s="47">
        <v>0</v>
      </c>
      <c r="M110" s="118">
        <v>0</v>
      </c>
    </row>
    <row r="111" spans="1:13" ht="12.75" customHeight="1" thickBot="1">
      <c r="A111" s="252">
        <v>1</v>
      </c>
      <c r="B111" s="253">
        <v>2</v>
      </c>
      <c r="C111" s="253">
        <v>3</v>
      </c>
      <c r="D111" s="253">
        <v>4</v>
      </c>
      <c r="E111" s="253">
        <v>5</v>
      </c>
      <c r="F111" s="253">
        <v>6</v>
      </c>
      <c r="G111" s="253">
        <v>7</v>
      </c>
      <c r="H111" s="253">
        <v>8</v>
      </c>
      <c r="I111" s="254">
        <v>9</v>
      </c>
      <c r="J111" s="255">
        <v>10</v>
      </c>
      <c r="K111" s="255">
        <v>11</v>
      </c>
      <c r="L111" s="255">
        <v>12</v>
      </c>
      <c r="M111" s="256">
        <v>13</v>
      </c>
    </row>
    <row r="112" spans="1:13" ht="15" customHeight="1">
      <c r="A112" s="178" t="s">
        <v>68</v>
      </c>
      <c r="B112" s="181" t="s">
        <v>78</v>
      </c>
      <c r="C112" s="162" t="s">
        <v>79</v>
      </c>
      <c r="D112" s="163" t="s">
        <v>15</v>
      </c>
      <c r="E112" s="89" t="s">
        <v>7</v>
      </c>
      <c r="F112" s="73">
        <f>F113+F114+F115</f>
        <v>82967.1</v>
      </c>
      <c r="G112" s="35">
        <f aca="true" t="shared" si="49" ref="G112:M112">G113+G114+G115</f>
        <v>31497.3</v>
      </c>
      <c r="H112" s="35">
        <f t="shared" si="49"/>
        <v>13634.9</v>
      </c>
      <c r="I112" s="35">
        <f t="shared" si="49"/>
        <v>12834.9</v>
      </c>
      <c r="J112" s="35">
        <f t="shared" si="49"/>
        <v>8800</v>
      </c>
      <c r="K112" s="35">
        <f t="shared" si="49"/>
        <v>6600</v>
      </c>
      <c r="L112" s="35">
        <f t="shared" si="49"/>
        <v>4600</v>
      </c>
      <c r="M112" s="36">
        <f t="shared" si="49"/>
        <v>5000</v>
      </c>
    </row>
    <row r="113" spans="1:13" ht="13.5" customHeight="1">
      <c r="A113" s="182"/>
      <c r="B113" s="154"/>
      <c r="C113" s="141"/>
      <c r="D113" s="164"/>
      <c r="E113" s="93" t="s">
        <v>16</v>
      </c>
      <c r="F113" s="83">
        <f>F118+F120</f>
        <v>17813.8</v>
      </c>
      <c r="G113" s="16">
        <f aca="true" t="shared" si="50" ref="G113:M113">G118+G120</f>
        <v>14403.8</v>
      </c>
      <c r="H113" s="16">
        <f t="shared" si="50"/>
        <v>640</v>
      </c>
      <c r="I113" s="16">
        <f t="shared" si="50"/>
        <v>560</v>
      </c>
      <c r="J113" s="16">
        <f t="shared" si="50"/>
        <v>590</v>
      </c>
      <c r="K113" s="16">
        <f t="shared" si="50"/>
        <v>660</v>
      </c>
      <c r="L113" s="16">
        <f t="shared" si="50"/>
        <v>460</v>
      </c>
      <c r="M113" s="48">
        <f t="shared" si="50"/>
        <v>500</v>
      </c>
    </row>
    <row r="114" spans="1:13" ht="12.75">
      <c r="A114" s="182"/>
      <c r="B114" s="154"/>
      <c r="C114" s="141"/>
      <c r="D114" s="164"/>
      <c r="E114" s="93" t="s">
        <v>17</v>
      </c>
      <c r="F114" s="83">
        <f>F119+F121</f>
        <v>46283.5</v>
      </c>
      <c r="G114" s="16">
        <f aca="true" t="shared" si="51" ref="G114:M114">G119+G121</f>
        <v>15593.5</v>
      </c>
      <c r="H114" s="16">
        <f t="shared" si="51"/>
        <v>5760</v>
      </c>
      <c r="I114" s="16">
        <f t="shared" si="51"/>
        <v>5040</v>
      </c>
      <c r="J114" s="16">
        <f t="shared" si="51"/>
        <v>5310</v>
      </c>
      <c r="K114" s="16">
        <f t="shared" si="51"/>
        <v>5940</v>
      </c>
      <c r="L114" s="16">
        <f t="shared" si="51"/>
        <v>4140</v>
      </c>
      <c r="M114" s="48">
        <f t="shared" si="51"/>
        <v>4500</v>
      </c>
    </row>
    <row r="115" spans="1:13" ht="26.25" thickBot="1">
      <c r="A115" s="183"/>
      <c r="B115" s="155"/>
      <c r="C115" s="147"/>
      <c r="D115" s="165"/>
      <c r="E115" s="94" t="s">
        <v>18</v>
      </c>
      <c r="F115" s="74">
        <f aca="true" t="shared" si="52" ref="F115:M115">F116+F117+F122</f>
        <v>18869.8</v>
      </c>
      <c r="G115" s="37">
        <f t="shared" si="52"/>
        <v>1500</v>
      </c>
      <c r="H115" s="37">
        <f t="shared" si="52"/>
        <v>7234.9</v>
      </c>
      <c r="I115" s="37">
        <f t="shared" si="52"/>
        <v>7234.9</v>
      </c>
      <c r="J115" s="37">
        <f t="shared" si="52"/>
        <v>2900</v>
      </c>
      <c r="K115" s="37">
        <f t="shared" si="52"/>
        <v>0</v>
      </c>
      <c r="L115" s="37">
        <f t="shared" si="52"/>
        <v>0</v>
      </c>
      <c r="M115" s="38">
        <f t="shared" si="52"/>
        <v>0</v>
      </c>
    </row>
    <row r="116" spans="1:13" ht="51">
      <c r="A116" s="121" t="s">
        <v>71</v>
      </c>
      <c r="B116" s="32" t="s">
        <v>80</v>
      </c>
      <c r="C116" s="10" t="s">
        <v>82</v>
      </c>
      <c r="D116" s="10">
        <v>2014</v>
      </c>
      <c r="E116" s="10" t="s">
        <v>18</v>
      </c>
      <c r="F116" s="33">
        <f aca="true" t="shared" si="53" ref="F116:F122">SUM(G116:M116)</f>
        <v>1500</v>
      </c>
      <c r="G116" s="33">
        <v>1500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117">
        <v>0</v>
      </c>
    </row>
    <row r="117" spans="1:13" ht="51">
      <c r="A117" s="122" t="s">
        <v>72</v>
      </c>
      <c r="B117" s="11" t="s">
        <v>81</v>
      </c>
      <c r="C117" s="6" t="s">
        <v>82</v>
      </c>
      <c r="D117" s="6" t="s">
        <v>44</v>
      </c>
      <c r="E117" s="6" t="s">
        <v>18</v>
      </c>
      <c r="F117" s="16">
        <f t="shared" si="53"/>
        <v>8500</v>
      </c>
      <c r="G117" s="16">
        <v>0</v>
      </c>
      <c r="H117" s="16">
        <v>2800</v>
      </c>
      <c r="I117" s="16">
        <v>2800</v>
      </c>
      <c r="J117" s="16">
        <v>2900</v>
      </c>
      <c r="K117" s="16">
        <v>0</v>
      </c>
      <c r="L117" s="16">
        <v>0</v>
      </c>
      <c r="M117" s="48">
        <v>0</v>
      </c>
    </row>
    <row r="118" spans="1:13" ht="19.5" customHeight="1">
      <c r="A118" s="143" t="s">
        <v>73</v>
      </c>
      <c r="B118" s="240" t="s">
        <v>122</v>
      </c>
      <c r="C118" s="145" t="s">
        <v>24</v>
      </c>
      <c r="D118" s="145" t="s">
        <v>15</v>
      </c>
      <c r="E118" s="6" t="s">
        <v>16</v>
      </c>
      <c r="F118" s="16">
        <f t="shared" si="53"/>
        <v>4042</v>
      </c>
      <c r="G118" s="16">
        <v>632</v>
      </c>
      <c r="H118" s="16">
        <v>640</v>
      </c>
      <c r="I118" s="16">
        <v>560</v>
      </c>
      <c r="J118" s="16">
        <v>590</v>
      </c>
      <c r="K118" s="16">
        <v>660</v>
      </c>
      <c r="L118" s="16">
        <v>460</v>
      </c>
      <c r="M118" s="48">
        <v>500</v>
      </c>
    </row>
    <row r="119" spans="1:13" ht="19.5" customHeight="1">
      <c r="A119" s="148"/>
      <c r="B119" s="177"/>
      <c r="C119" s="149"/>
      <c r="D119" s="149"/>
      <c r="E119" s="6" t="s">
        <v>17</v>
      </c>
      <c r="F119" s="16">
        <f t="shared" si="53"/>
        <v>36378</v>
      </c>
      <c r="G119" s="16">
        <v>5688</v>
      </c>
      <c r="H119" s="16">
        <v>5760</v>
      </c>
      <c r="I119" s="16">
        <v>5040</v>
      </c>
      <c r="J119" s="16">
        <v>5310</v>
      </c>
      <c r="K119" s="16">
        <v>5940</v>
      </c>
      <c r="L119" s="16">
        <v>4140</v>
      </c>
      <c r="M119" s="48">
        <v>4500</v>
      </c>
    </row>
    <row r="120" spans="1:13" ht="13.5" customHeight="1">
      <c r="A120" s="143" t="s">
        <v>76</v>
      </c>
      <c r="B120" s="240" t="s">
        <v>123</v>
      </c>
      <c r="C120" s="145" t="s">
        <v>83</v>
      </c>
      <c r="D120" s="145" t="s">
        <v>33</v>
      </c>
      <c r="E120" s="6" t="s">
        <v>16</v>
      </c>
      <c r="F120" s="16">
        <f t="shared" si="53"/>
        <v>13771.8</v>
      </c>
      <c r="G120" s="16">
        <v>13771.8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48">
        <v>0</v>
      </c>
    </row>
    <row r="121" spans="1:13" ht="13.5" customHeight="1">
      <c r="A121" s="139"/>
      <c r="B121" s="160"/>
      <c r="C121" s="141"/>
      <c r="D121" s="141"/>
      <c r="E121" s="6" t="s">
        <v>17</v>
      </c>
      <c r="F121" s="16">
        <f t="shared" si="53"/>
        <v>9905.5</v>
      </c>
      <c r="G121" s="16">
        <v>9905.5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48">
        <v>0</v>
      </c>
    </row>
    <row r="122" spans="1:13" ht="25.5" customHeight="1" thickBot="1">
      <c r="A122" s="249"/>
      <c r="B122" s="271"/>
      <c r="C122" s="170"/>
      <c r="D122" s="170"/>
      <c r="E122" s="9" t="s">
        <v>18</v>
      </c>
      <c r="F122" s="47">
        <f t="shared" si="53"/>
        <v>8869.8</v>
      </c>
      <c r="G122" s="47">
        <v>0</v>
      </c>
      <c r="H122" s="47">
        <v>4434.9</v>
      </c>
      <c r="I122" s="47">
        <v>4434.9</v>
      </c>
      <c r="J122" s="47">
        <v>0</v>
      </c>
      <c r="K122" s="47">
        <v>0</v>
      </c>
      <c r="L122" s="47">
        <v>0</v>
      </c>
      <c r="M122" s="118">
        <v>0</v>
      </c>
    </row>
    <row r="123" spans="1:13" ht="12.75">
      <c r="A123" s="178" t="s">
        <v>69</v>
      </c>
      <c r="B123" s="181" t="s">
        <v>26</v>
      </c>
      <c r="C123" s="162" t="s">
        <v>79</v>
      </c>
      <c r="D123" s="163" t="s">
        <v>15</v>
      </c>
      <c r="E123" s="89" t="s">
        <v>7</v>
      </c>
      <c r="F123" s="73">
        <f>F124+F125+F126</f>
        <v>43100</v>
      </c>
      <c r="G123" s="35">
        <f aca="true" t="shared" si="54" ref="G123:M123">G124+G125+G126</f>
        <v>9000</v>
      </c>
      <c r="H123" s="35">
        <f t="shared" si="54"/>
        <v>9000</v>
      </c>
      <c r="I123" s="35">
        <f t="shared" si="54"/>
        <v>9100</v>
      </c>
      <c r="J123" s="35">
        <f t="shared" si="54"/>
        <v>8000</v>
      </c>
      <c r="K123" s="35">
        <f t="shared" si="54"/>
        <v>8000</v>
      </c>
      <c r="L123" s="35">
        <f t="shared" si="54"/>
        <v>0</v>
      </c>
      <c r="M123" s="36">
        <f t="shared" si="54"/>
        <v>0</v>
      </c>
    </row>
    <row r="124" spans="1:13" ht="12.75">
      <c r="A124" s="179"/>
      <c r="B124" s="154"/>
      <c r="C124" s="141"/>
      <c r="D124" s="164"/>
      <c r="E124" s="93" t="s">
        <v>16</v>
      </c>
      <c r="F124" s="83">
        <f>F127+F129</f>
        <v>12310</v>
      </c>
      <c r="G124" s="83">
        <f aca="true" t="shared" si="55" ref="G124:M124">G127+G129</f>
        <v>2500</v>
      </c>
      <c r="H124" s="83">
        <f t="shared" si="55"/>
        <v>2500</v>
      </c>
      <c r="I124" s="83">
        <f t="shared" si="55"/>
        <v>2510</v>
      </c>
      <c r="J124" s="83">
        <f t="shared" si="55"/>
        <v>2400</v>
      </c>
      <c r="K124" s="83">
        <f t="shared" si="55"/>
        <v>2400</v>
      </c>
      <c r="L124" s="83">
        <f t="shared" si="55"/>
        <v>0</v>
      </c>
      <c r="M124" s="123">
        <f t="shared" si="55"/>
        <v>0</v>
      </c>
    </row>
    <row r="125" spans="1:13" ht="12.75">
      <c r="A125" s="179"/>
      <c r="B125" s="154"/>
      <c r="C125" s="141"/>
      <c r="D125" s="164"/>
      <c r="E125" s="93" t="s">
        <v>17</v>
      </c>
      <c r="F125" s="83">
        <f>F128+F130</f>
        <v>30790</v>
      </c>
      <c r="G125" s="83">
        <f aca="true" t="shared" si="56" ref="G125:M125">G128+G130</f>
        <v>6500</v>
      </c>
      <c r="H125" s="83">
        <f t="shared" si="56"/>
        <v>6500</v>
      </c>
      <c r="I125" s="83">
        <f t="shared" si="56"/>
        <v>6590</v>
      </c>
      <c r="J125" s="83">
        <f t="shared" si="56"/>
        <v>5600</v>
      </c>
      <c r="K125" s="83">
        <f t="shared" si="56"/>
        <v>5600</v>
      </c>
      <c r="L125" s="83">
        <f t="shared" si="56"/>
        <v>0</v>
      </c>
      <c r="M125" s="123">
        <f t="shared" si="56"/>
        <v>0</v>
      </c>
    </row>
    <row r="126" spans="1:13" ht="27" customHeight="1" thickBot="1">
      <c r="A126" s="180"/>
      <c r="B126" s="155"/>
      <c r="C126" s="147"/>
      <c r="D126" s="165"/>
      <c r="E126" s="94" t="s">
        <v>18</v>
      </c>
      <c r="F126" s="74">
        <f>SUM(G126:M126)</f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8">
        <v>0</v>
      </c>
    </row>
    <row r="127" spans="1:13" ht="15.75" customHeight="1">
      <c r="A127" s="139" t="s">
        <v>71</v>
      </c>
      <c r="B127" s="160" t="s">
        <v>121</v>
      </c>
      <c r="C127" s="141" t="s">
        <v>24</v>
      </c>
      <c r="D127" s="141" t="s">
        <v>33</v>
      </c>
      <c r="E127" s="10" t="s">
        <v>16</v>
      </c>
      <c r="F127" s="33">
        <f>SUM(G127:M127)</f>
        <v>310</v>
      </c>
      <c r="G127" s="33">
        <v>100</v>
      </c>
      <c r="H127" s="33">
        <v>100</v>
      </c>
      <c r="I127" s="33">
        <v>110</v>
      </c>
      <c r="J127" s="33">
        <v>0</v>
      </c>
      <c r="K127" s="33">
        <v>0</v>
      </c>
      <c r="L127" s="33">
        <v>0</v>
      </c>
      <c r="M127" s="117">
        <v>0</v>
      </c>
    </row>
    <row r="128" spans="1:13" ht="21.75" customHeight="1">
      <c r="A128" s="140"/>
      <c r="B128" s="272"/>
      <c r="C128" s="142"/>
      <c r="D128" s="142"/>
      <c r="E128" s="6" t="s">
        <v>17</v>
      </c>
      <c r="F128" s="16">
        <f>SUM(G128:M128)</f>
        <v>2790</v>
      </c>
      <c r="G128" s="16">
        <v>900</v>
      </c>
      <c r="H128" s="16">
        <v>900</v>
      </c>
      <c r="I128" s="16">
        <v>990</v>
      </c>
      <c r="J128" s="16">
        <v>0</v>
      </c>
      <c r="K128" s="16">
        <v>0</v>
      </c>
      <c r="L128" s="16">
        <v>0</v>
      </c>
      <c r="M128" s="48">
        <v>0</v>
      </c>
    </row>
    <row r="129" spans="1:13" ht="15.75" customHeight="1">
      <c r="A129" s="143" t="s">
        <v>72</v>
      </c>
      <c r="B129" s="273" t="s">
        <v>125</v>
      </c>
      <c r="C129" s="145" t="s">
        <v>24</v>
      </c>
      <c r="D129" s="145" t="s">
        <v>91</v>
      </c>
      <c r="E129" s="6" t="s">
        <v>16</v>
      </c>
      <c r="F129" s="16">
        <f>SUM(G129:M129)</f>
        <v>12000</v>
      </c>
      <c r="G129" s="16">
        <v>2400</v>
      </c>
      <c r="H129" s="16">
        <v>2400</v>
      </c>
      <c r="I129" s="16">
        <v>2400</v>
      </c>
      <c r="J129" s="16">
        <v>2400</v>
      </c>
      <c r="K129" s="16">
        <v>2400</v>
      </c>
      <c r="L129" s="16">
        <v>0</v>
      </c>
      <c r="M129" s="48">
        <v>0</v>
      </c>
    </row>
    <row r="130" spans="1:13" ht="16.5" customHeight="1" thickBot="1">
      <c r="A130" s="144"/>
      <c r="B130" s="274"/>
      <c r="C130" s="146"/>
      <c r="D130" s="147"/>
      <c r="E130" s="25" t="s">
        <v>17</v>
      </c>
      <c r="F130" s="37">
        <f>SUM(G130:M130)</f>
        <v>28000</v>
      </c>
      <c r="G130" s="37">
        <v>5600</v>
      </c>
      <c r="H130" s="37">
        <v>5600</v>
      </c>
      <c r="I130" s="37">
        <v>5600</v>
      </c>
      <c r="J130" s="37">
        <v>5600</v>
      </c>
      <c r="K130" s="37">
        <v>5600</v>
      </c>
      <c r="L130" s="37">
        <v>0</v>
      </c>
      <c r="M130" s="38">
        <v>0</v>
      </c>
    </row>
    <row r="131" spans="1:13" ht="15.75" customHeight="1" thickBot="1">
      <c r="A131" s="207" t="s">
        <v>48</v>
      </c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</row>
    <row r="132" spans="1:13" ht="84.75" thickBot="1">
      <c r="A132" s="99" t="s">
        <v>129</v>
      </c>
      <c r="B132" s="275" t="s">
        <v>126</v>
      </c>
      <c r="C132" s="50" t="s">
        <v>49</v>
      </c>
      <c r="D132" s="81" t="s">
        <v>15</v>
      </c>
      <c r="E132" s="103" t="s">
        <v>16</v>
      </c>
      <c r="F132" s="102">
        <f>SUM(G132:M132)</f>
        <v>2137</v>
      </c>
      <c r="G132" s="100">
        <v>230</v>
      </c>
      <c r="H132" s="100">
        <v>273.8</v>
      </c>
      <c r="I132" s="100">
        <v>290</v>
      </c>
      <c r="J132" s="100">
        <v>307.4</v>
      </c>
      <c r="K132" s="100">
        <v>325.8</v>
      </c>
      <c r="L132" s="100">
        <v>345</v>
      </c>
      <c r="M132" s="101">
        <v>365</v>
      </c>
    </row>
    <row r="133" spans="1:13" s="8" customFormat="1" ht="13.5" customHeight="1">
      <c r="A133" s="276"/>
      <c r="B133" s="243" t="s">
        <v>85</v>
      </c>
      <c r="C133" s="162"/>
      <c r="D133" s="246" t="s">
        <v>15</v>
      </c>
      <c r="E133" s="92" t="s">
        <v>7</v>
      </c>
      <c r="F133" s="60">
        <f>F134+F135+F136+F137</f>
        <v>1487177.1400000001</v>
      </c>
      <c r="G133" s="60">
        <f aca="true" t="shared" si="57" ref="G133:M133">G134+G135+G136+G137</f>
        <v>302290.1</v>
      </c>
      <c r="H133" s="60">
        <f t="shared" si="57"/>
        <v>506400.22</v>
      </c>
      <c r="I133" s="60">
        <f t="shared" si="57"/>
        <v>246626.94</v>
      </c>
      <c r="J133" s="60">
        <f t="shared" si="57"/>
        <v>152503.56</v>
      </c>
      <c r="K133" s="60">
        <f t="shared" si="57"/>
        <v>100901.72</v>
      </c>
      <c r="L133" s="60">
        <f t="shared" si="57"/>
        <v>91588.48</v>
      </c>
      <c r="M133" s="60">
        <f t="shared" si="57"/>
        <v>86866.12</v>
      </c>
    </row>
    <row r="134" spans="1:13" s="17" customFormat="1" ht="12.75">
      <c r="A134" s="277"/>
      <c r="B134" s="244"/>
      <c r="C134" s="170"/>
      <c r="D134" s="247"/>
      <c r="E134" s="93" t="s">
        <v>16</v>
      </c>
      <c r="F134" s="63">
        <f>F20+F68+F132</f>
        <v>187425.21999999997</v>
      </c>
      <c r="G134" s="14">
        <f>G20+G68+G132</f>
        <v>77068.2</v>
      </c>
      <c r="H134" s="14">
        <f>H20+H68+H132</f>
        <v>85592.26000000001</v>
      </c>
      <c r="I134" s="14">
        <f>I20+I68+I132</f>
        <v>12585.17</v>
      </c>
      <c r="J134" s="14">
        <f>J20+J68+J132</f>
        <v>4172.08</v>
      </c>
      <c r="K134" s="14">
        <f>K20+K68+K132</f>
        <v>4312.96</v>
      </c>
      <c r="L134" s="14">
        <f>L20+L68+L132</f>
        <v>1787.79</v>
      </c>
      <c r="M134" s="44">
        <f>M20+M68+M132</f>
        <v>1906.76</v>
      </c>
    </row>
    <row r="135" spans="1:13" s="17" customFormat="1" ht="12.75">
      <c r="A135" s="277"/>
      <c r="B135" s="244"/>
      <c r="C135" s="170"/>
      <c r="D135" s="247"/>
      <c r="E135" s="93" t="s">
        <v>17</v>
      </c>
      <c r="F135" s="63">
        <f aca="true" t="shared" si="58" ref="F135:M135">F21+F69</f>
        <v>324060.02</v>
      </c>
      <c r="G135" s="14">
        <f t="shared" si="58"/>
        <v>56299.9</v>
      </c>
      <c r="H135" s="14">
        <f t="shared" si="58"/>
        <v>135530.76</v>
      </c>
      <c r="I135" s="14">
        <f t="shared" si="58"/>
        <v>78181.02</v>
      </c>
      <c r="J135" s="14">
        <f t="shared" si="58"/>
        <v>16158.079999999998</v>
      </c>
      <c r="K135" s="14">
        <f t="shared" si="58"/>
        <v>17102.96</v>
      </c>
      <c r="L135" s="14">
        <f t="shared" si="58"/>
        <v>10036.74</v>
      </c>
      <c r="M135" s="44">
        <f t="shared" si="58"/>
        <v>10750.56</v>
      </c>
    </row>
    <row r="136" spans="1:13" s="17" customFormat="1" ht="24.75" customHeight="1">
      <c r="A136" s="277"/>
      <c r="B136" s="244"/>
      <c r="C136" s="170"/>
      <c r="D136" s="247"/>
      <c r="E136" s="93" t="s">
        <v>110</v>
      </c>
      <c r="F136" s="63">
        <f>F70</f>
        <v>245000</v>
      </c>
      <c r="G136" s="63">
        <f aca="true" t="shared" si="59" ref="G136:M136">G70</f>
        <v>105000</v>
      </c>
      <c r="H136" s="63">
        <f t="shared" si="59"/>
        <v>140000</v>
      </c>
      <c r="I136" s="63">
        <f t="shared" si="59"/>
        <v>0</v>
      </c>
      <c r="J136" s="63">
        <f t="shared" si="59"/>
        <v>0</v>
      </c>
      <c r="K136" s="63">
        <f t="shared" si="59"/>
        <v>0</v>
      </c>
      <c r="L136" s="63">
        <f t="shared" si="59"/>
        <v>0</v>
      </c>
      <c r="M136" s="111">
        <f t="shared" si="59"/>
        <v>0</v>
      </c>
    </row>
    <row r="137" spans="1:13" s="17" customFormat="1" ht="26.25" thickBot="1">
      <c r="A137" s="278"/>
      <c r="B137" s="245"/>
      <c r="C137" s="245"/>
      <c r="D137" s="248"/>
      <c r="E137" s="94" t="s">
        <v>18</v>
      </c>
      <c r="F137" s="106">
        <f aca="true" t="shared" si="60" ref="F137:M137">F22+F71</f>
        <v>730691.9</v>
      </c>
      <c r="G137" s="104">
        <f t="shared" si="60"/>
        <v>63922</v>
      </c>
      <c r="H137" s="104">
        <f t="shared" si="60"/>
        <v>145277.19999999998</v>
      </c>
      <c r="I137" s="104">
        <f t="shared" si="60"/>
        <v>155860.75</v>
      </c>
      <c r="J137" s="104">
        <f t="shared" si="60"/>
        <v>132173.4</v>
      </c>
      <c r="K137" s="104">
        <f t="shared" si="60"/>
        <v>79485.8</v>
      </c>
      <c r="L137" s="104">
        <f t="shared" si="60"/>
        <v>79763.95</v>
      </c>
      <c r="M137" s="105">
        <f t="shared" si="60"/>
        <v>74208.8</v>
      </c>
    </row>
    <row r="138" ht="12.75">
      <c r="F138" s="279"/>
    </row>
  </sheetData>
  <sheetProtection/>
  <mergeCells count="146">
    <mergeCell ref="C133:C137"/>
    <mergeCell ref="A133:A137"/>
    <mergeCell ref="H7:M7"/>
    <mergeCell ref="H6:M6"/>
    <mergeCell ref="H1:M1"/>
    <mergeCell ref="H2:M2"/>
    <mergeCell ref="H3:M3"/>
    <mergeCell ref="H4:M4"/>
    <mergeCell ref="H5:M5"/>
    <mergeCell ref="B133:B137"/>
    <mergeCell ref="D133:D137"/>
    <mergeCell ref="C118:C119"/>
    <mergeCell ref="A118:A119"/>
    <mergeCell ref="B118:B119"/>
    <mergeCell ref="A120:A122"/>
    <mergeCell ref="B120:B122"/>
    <mergeCell ref="C120:C122"/>
    <mergeCell ref="D120:D122"/>
    <mergeCell ref="D118:D119"/>
    <mergeCell ref="A109:A110"/>
    <mergeCell ref="B109:B110"/>
    <mergeCell ref="C109:C110"/>
    <mergeCell ref="D109:D110"/>
    <mergeCell ref="C13:C14"/>
    <mergeCell ref="D13:D14"/>
    <mergeCell ref="A38:A39"/>
    <mergeCell ref="A99:A102"/>
    <mergeCell ref="B99:B102"/>
    <mergeCell ref="A103:A106"/>
    <mergeCell ref="D23:D26"/>
    <mergeCell ref="C36:C37"/>
    <mergeCell ref="B27:B30"/>
    <mergeCell ref="A27:A30"/>
    <mergeCell ref="C27:C30"/>
    <mergeCell ref="D27:D30"/>
    <mergeCell ref="B32:B35"/>
    <mergeCell ref="A32:A35"/>
    <mergeCell ref="B9:M9"/>
    <mergeCell ref="B10:M10"/>
    <mergeCell ref="B11:M11"/>
    <mergeCell ref="A18:M18"/>
    <mergeCell ref="F13:M13"/>
    <mergeCell ref="B13:B14"/>
    <mergeCell ref="A16:M16"/>
    <mergeCell ref="A131:M131"/>
    <mergeCell ref="A23:A26"/>
    <mergeCell ref="B23:B26"/>
    <mergeCell ref="C23:C26"/>
    <mergeCell ref="A36:A37"/>
    <mergeCell ref="B36:B37"/>
    <mergeCell ref="B41:B42"/>
    <mergeCell ref="A41:A42"/>
    <mergeCell ref="C41:C42"/>
    <mergeCell ref="B103:B106"/>
    <mergeCell ref="D41:D42"/>
    <mergeCell ref="B38:B39"/>
    <mergeCell ref="E13:E14"/>
    <mergeCell ref="B19:B22"/>
    <mergeCell ref="A19:A22"/>
    <mergeCell ref="C19:C22"/>
    <mergeCell ref="D19:D22"/>
    <mergeCell ref="D32:D35"/>
    <mergeCell ref="C38:C39"/>
    <mergeCell ref="C32:C35"/>
    <mergeCell ref="A49:A50"/>
    <mergeCell ref="B49:B50"/>
    <mergeCell ref="C49:C50"/>
    <mergeCell ref="D49:D50"/>
    <mergeCell ref="B45:B46"/>
    <mergeCell ref="A45:A46"/>
    <mergeCell ref="C45:C46"/>
    <mergeCell ref="D45:D46"/>
    <mergeCell ref="B67:B71"/>
    <mergeCell ref="C67:C71"/>
    <mergeCell ref="D67:D71"/>
    <mergeCell ref="A54:A55"/>
    <mergeCell ref="B54:B55"/>
    <mergeCell ref="C54:C55"/>
    <mergeCell ref="D54:D55"/>
    <mergeCell ref="A66:M66"/>
    <mergeCell ref="D77:D79"/>
    <mergeCell ref="A80:A81"/>
    <mergeCell ref="B80:B81"/>
    <mergeCell ref="C80:C81"/>
    <mergeCell ref="D80:D81"/>
    <mergeCell ref="A59:A62"/>
    <mergeCell ref="B59:B62"/>
    <mergeCell ref="C59:C62"/>
    <mergeCell ref="D59:D62"/>
    <mergeCell ref="A67:A71"/>
    <mergeCell ref="C103:C106"/>
    <mergeCell ref="D103:D106"/>
    <mergeCell ref="A72:A76"/>
    <mergeCell ref="B72:B76"/>
    <mergeCell ref="C72:C76"/>
    <mergeCell ref="D72:D76"/>
    <mergeCell ref="C88:C91"/>
    <mergeCell ref="D88:D91"/>
    <mergeCell ref="A77:A79"/>
    <mergeCell ref="B77:B79"/>
    <mergeCell ref="A123:A126"/>
    <mergeCell ref="B123:B126"/>
    <mergeCell ref="C123:C126"/>
    <mergeCell ref="D123:D126"/>
    <mergeCell ref="C99:C102"/>
    <mergeCell ref="D99:D102"/>
    <mergeCell ref="A112:A115"/>
    <mergeCell ref="B112:B115"/>
    <mergeCell ref="C112:C115"/>
    <mergeCell ref="D112:D115"/>
    <mergeCell ref="A83:A85"/>
    <mergeCell ref="B83:B85"/>
    <mergeCell ref="C83:C85"/>
    <mergeCell ref="D83:D85"/>
    <mergeCell ref="D38:D39"/>
    <mergeCell ref="A63:A64"/>
    <mergeCell ref="B63:B64"/>
    <mergeCell ref="C63:C64"/>
    <mergeCell ref="D63:D64"/>
    <mergeCell ref="C77:C79"/>
    <mergeCell ref="A88:A91"/>
    <mergeCell ref="B88:B91"/>
    <mergeCell ref="A92:A94"/>
    <mergeCell ref="B92:B94"/>
    <mergeCell ref="C86:C87"/>
    <mergeCell ref="D86:D87"/>
    <mergeCell ref="A86:A87"/>
    <mergeCell ref="B86:B87"/>
    <mergeCell ref="C92:C94"/>
    <mergeCell ref="D92:D94"/>
    <mergeCell ref="A97:A98"/>
    <mergeCell ref="B97:B98"/>
    <mergeCell ref="C97:C98"/>
    <mergeCell ref="D97:D98"/>
    <mergeCell ref="A95:A96"/>
    <mergeCell ref="B95:B96"/>
    <mergeCell ref="C95:C96"/>
    <mergeCell ref="D95:D96"/>
    <mergeCell ref="A127:A128"/>
    <mergeCell ref="B127:B128"/>
    <mergeCell ref="C127:C128"/>
    <mergeCell ref="D127:D128"/>
    <mergeCell ref="A129:A130"/>
    <mergeCell ref="B129:B130"/>
    <mergeCell ref="C129:C130"/>
    <mergeCell ref="D129:D130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user05-053</cp:lastModifiedBy>
  <cp:lastPrinted>2013-05-15T02:38:57Z</cp:lastPrinted>
  <dcterms:created xsi:type="dcterms:W3CDTF">2013-04-02T02:57:08Z</dcterms:created>
  <dcterms:modified xsi:type="dcterms:W3CDTF">2013-05-15T02:56:51Z</dcterms:modified>
  <cp:category/>
  <cp:version/>
  <cp:contentType/>
  <cp:contentStatus/>
</cp:coreProperties>
</file>