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20" windowHeight="131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<sst xmlns="http://schemas.openxmlformats.org/spreadsheetml/2006/main" count="781" uniqueCount="231">
  <si>
    <t>№</t>
  </si>
  <si>
    <t>п/п</t>
  </si>
  <si>
    <t>Мероприятия</t>
  </si>
  <si>
    <t>Ответственные исполнители</t>
  </si>
  <si>
    <t>Сроки</t>
  </si>
  <si>
    <t>Источники финансирования</t>
  </si>
  <si>
    <t>Стоимость в тыс. руб.</t>
  </si>
  <si>
    <t>Всего</t>
  </si>
  <si>
    <t xml:space="preserve">Раздел 1. Организационные мероприятия </t>
  </si>
  <si>
    <t>1.1.</t>
  </si>
  <si>
    <t>Без финансовых затрат</t>
  </si>
  <si>
    <t>1.2.</t>
  </si>
  <si>
    <t>Раздел 2. Улучшение жилищных условий граждан, проживающих в сельской местности, в том числе молодых семей и молодых специалистов</t>
  </si>
  <si>
    <t>2.1</t>
  </si>
  <si>
    <t>отдел сельского хозяйства, главы сельских поселений</t>
  </si>
  <si>
    <t>2014-2020</t>
  </si>
  <si>
    <t>Местный бюджет</t>
  </si>
  <si>
    <t>Краевой бюджет</t>
  </si>
  <si>
    <t>Внебюджетные источники</t>
  </si>
  <si>
    <t>Комплексная застройка сельских территорий</t>
  </si>
  <si>
    <t>главы сельских поселений</t>
  </si>
  <si>
    <t>Новицкое СП</t>
  </si>
  <si>
    <t>глава сельского поселения</t>
  </si>
  <si>
    <t>Сергеевское СП</t>
  </si>
  <si>
    <t>Золотодолинское СП</t>
  </si>
  <si>
    <t>Новолитовское СП</t>
  </si>
  <si>
    <t>МКУ «Управление образования» ПМР , глава сельского поселения</t>
  </si>
  <si>
    <t>МКУ «Управление образования» ПМР</t>
  </si>
  <si>
    <t>2014-2016</t>
  </si>
  <si>
    <t>2014</t>
  </si>
  <si>
    <t>Раздел 3. Развитие социальной и инженерной инфраструктуры</t>
  </si>
  <si>
    <t>3.1</t>
  </si>
  <si>
    <t>Развитие дошкольных и общеобразовательных учреждений</t>
  </si>
  <si>
    <t>3.1.1</t>
  </si>
  <si>
    <t>2014-2015</t>
  </si>
  <si>
    <t>3.1.2</t>
  </si>
  <si>
    <t>2015-2016</t>
  </si>
  <si>
    <t>2017-2020</t>
  </si>
  <si>
    <t>3.1.3</t>
  </si>
  <si>
    <t>2016</t>
  </si>
  <si>
    <t>3.1.4</t>
  </si>
  <si>
    <t>2015-2017</t>
  </si>
  <si>
    <t>2015</t>
  </si>
  <si>
    <t>2018-2020</t>
  </si>
  <si>
    <t>3.2</t>
  </si>
  <si>
    <t>Развитие учреждений культурно-досугового типа</t>
  </si>
  <si>
    <t>2016-2020</t>
  </si>
  <si>
    <t>2017-2019</t>
  </si>
  <si>
    <t>3.3</t>
  </si>
  <si>
    <t>Отдел по спорту и молодежной политике</t>
  </si>
  <si>
    <t>2017</t>
  </si>
  <si>
    <t>2018</t>
  </si>
  <si>
    <t>3.4</t>
  </si>
  <si>
    <t>Развитие инженерной инфраструктуры сельских поселений</t>
  </si>
  <si>
    <t>3.4.1</t>
  </si>
  <si>
    <t>Отдел жизнеобеспечения</t>
  </si>
  <si>
    <t>3.4.2</t>
  </si>
  <si>
    <t>3.4.3</t>
  </si>
  <si>
    <t>2019</t>
  </si>
  <si>
    <t>3.4.4</t>
  </si>
  <si>
    <t>2020</t>
  </si>
  <si>
    <t>3.4.5</t>
  </si>
  <si>
    <t>3.4.6</t>
  </si>
  <si>
    <t>3.4.7</t>
  </si>
  <si>
    <t>2016-2017</t>
  </si>
  <si>
    <t>2 квартал 2014 года</t>
  </si>
  <si>
    <t>Разработка нормативных правовых актов:                                                                       - регламентирующих  создание комфортных условий жизнедеятельности в сельской местности;</t>
  </si>
  <si>
    <t>Итого по разделу 2</t>
  </si>
  <si>
    <r>
      <t xml:space="preserve">Всего, </t>
    </r>
    <r>
      <rPr>
        <sz val="10"/>
        <rFont val="Times New Roman"/>
        <family val="1"/>
      </rPr>
      <t>в том числе</t>
    </r>
  </si>
  <si>
    <t>2.1.1</t>
  </si>
  <si>
    <t>2.1.2</t>
  </si>
  <si>
    <t>2015-2020</t>
  </si>
  <si>
    <t>Екатериновское СП</t>
  </si>
  <si>
    <t>Итого по разделу 3</t>
  </si>
  <si>
    <t>глава СП</t>
  </si>
  <si>
    <r>
      <t xml:space="preserve">проектирование школы в </t>
    </r>
    <r>
      <rPr>
        <b/>
        <sz val="10"/>
        <rFont val="Times New Roman"/>
        <family val="1"/>
      </rPr>
      <t>с.Екатериновка</t>
    </r>
    <r>
      <rPr>
        <sz val="10"/>
        <rFont val="Times New Roman"/>
        <family val="1"/>
      </rPr>
      <t xml:space="preserve"> на 500 мест</t>
    </r>
  </si>
  <si>
    <r>
      <t xml:space="preserve">строительство школы в </t>
    </r>
    <r>
      <rPr>
        <b/>
        <sz val="10"/>
        <rFont val="Times New Roman"/>
        <family val="1"/>
      </rPr>
      <t>с.Екатериновка</t>
    </r>
    <r>
      <rPr>
        <sz val="10"/>
        <rFont val="Times New Roman"/>
        <family val="1"/>
      </rPr>
      <t xml:space="preserve"> на 500 мест</t>
    </r>
  </si>
  <si>
    <r>
      <t xml:space="preserve">проектирование школы в </t>
    </r>
    <r>
      <rPr>
        <b/>
        <sz val="10"/>
        <rFont val="Times New Roman"/>
        <family val="1"/>
      </rPr>
      <t>с.Фроловка</t>
    </r>
    <r>
      <rPr>
        <sz val="10"/>
        <rFont val="Times New Roman"/>
        <family val="1"/>
      </rPr>
      <t xml:space="preserve"> на 200 мест</t>
    </r>
  </si>
  <si>
    <r>
      <t xml:space="preserve">строительство школы в </t>
    </r>
    <r>
      <rPr>
        <b/>
        <sz val="10"/>
        <rFont val="Times New Roman"/>
        <family val="1"/>
      </rPr>
      <t>с.Фроловка</t>
    </r>
    <r>
      <rPr>
        <sz val="10"/>
        <rFont val="Times New Roman"/>
        <family val="1"/>
      </rPr>
      <t xml:space="preserve"> на 200 мест</t>
    </r>
  </si>
  <si>
    <r>
      <t xml:space="preserve">проектирование и капитальный ремонт здания школы в </t>
    </r>
    <r>
      <rPr>
        <b/>
        <sz val="10"/>
        <rFont val="Times New Roman"/>
        <family val="1"/>
      </rPr>
      <t>с.Новолитовск</t>
    </r>
    <r>
      <rPr>
        <sz val="10"/>
        <rFont val="Times New Roman"/>
        <family val="1"/>
      </rPr>
      <t xml:space="preserve"> (пристройка спортивного зала)</t>
    </r>
  </si>
  <si>
    <r>
      <t xml:space="preserve">проектирование и капитальный ремонт школы </t>
    </r>
    <r>
      <rPr>
        <b/>
        <sz val="10"/>
        <rFont val="Times New Roman"/>
        <family val="1"/>
      </rPr>
      <t>с.Сергеевка</t>
    </r>
  </si>
  <si>
    <r>
      <t xml:space="preserve">проектирование детского сада в </t>
    </r>
    <r>
      <rPr>
        <b/>
        <sz val="10"/>
        <rFont val="Times New Roman"/>
        <family val="1"/>
      </rPr>
      <t>с.Новицкое</t>
    </r>
  </si>
  <si>
    <r>
      <t xml:space="preserve">строительство детского сада в </t>
    </r>
    <r>
      <rPr>
        <b/>
        <sz val="10"/>
        <rFont val="Times New Roman"/>
        <family val="1"/>
      </rPr>
      <t>с.Новицкое</t>
    </r>
  </si>
  <si>
    <t>МКУ «Управление культуры» ПМР, отдел кап. строительства, главы СП</t>
  </si>
  <si>
    <r>
      <t xml:space="preserve">проектирование и строительство клуба в </t>
    </r>
    <r>
      <rPr>
        <b/>
        <sz val="10"/>
        <color indexed="8"/>
        <rFont val="Times New Roman"/>
        <family val="1"/>
      </rPr>
      <t>с.Николаевка</t>
    </r>
  </si>
  <si>
    <r>
      <t xml:space="preserve">проектирование и строительство клуба в </t>
    </r>
    <r>
      <rPr>
        <b/>
        <sz val="10"/>
        <color indexed="8"/>
        <rFont val="Times New Roman"/>
        <family val="1"/>
      </rPr>
      <t>пос.Волчанец</t>
    </r>
  </si>
  <si>
    <r>
      <t xml:space="preserve">проектирование и строительство клуба в </t>
    </r>
    <r>
      <rPr>
        <b/>
        <sz val="10"/>
        <color indexed="8"/>
        <rFont val="Times New Roman"/>
        <family val="1"/>
      </rPr>
      <t>с.Екатериновка</t>
    </r>
  </si>
  <si>
    <r>
      <t xml:space="preserve">строительство универсальной спортивной площадки на территории МКОУ СОШ </t>
    </r>
    <r>
      <rPr>
        <b/>
        <sz val="10"/>
        <rFont val="Times New Roman"/>
        <family val="1"/>
      </rPr>
      <t>с.Фроловка</t>
    </r>
  </si>
  <si>
    <r>
      <t xml:space="preserve">строительство универсальной спортивной площадки на территории МКОУ СОШ </t>
    </r>
    <r>
      <rPr>
        <b/>
        <sz val="10"/>
        <rFont val="Times New Roman"/>
        <family val="1"/>
      </rPr>
      <t>с.Перетино</t>
    </r>
  </si>
  <si>
    <r>
      <t>строительство универсальной спортивной площадки на территории МКОУ СОШ</t>
    </r>
    <r>
      <rPr>
        <b/>
        <sz val="10"/>
        <rFont val="Times New Roman"/>
        <family val="1"/>
      </rPr>
      <t xml:space="preserve"> с.Новая Сила</t>
    </r>
  </si>
  <si>
    <r>
      <t xml:space="preserve">строительство стадиона в </t>
    </r>
    <r>
      <rPr>
        <b/>
        <sz val="10"/>
        <rFont val="Times New Roman"/>
        <family val="1"/>
      </rPr>
      <t>с.Фроловка</t>
    </r>
  </si>
  <si>
    <t>Управление образования</t>
  </si>
  <si>
    <t>3.3.1</t>
  </si>
  <si>
    <t>3.3.2</t>
  </si>
  <si>
    <t>3.3.3</t>
  </si>
  <si>
    <t>3.3.4</t>
  </si>
  <si>
    <t>3.3.5</t>
  </si>
  <si>
    <r>
      <t xml:space="preserve">строительство хоккейной коробки в </t>
    </r>
    <r>
      <rPr>
        <b/>
        <sz val="10"/>
        <rFont val="Times New Roman"/>
        <family val="1"/>
      </rPr>
      <t>пос.Боец Кузнецов</t>
    </r>
  </si>
  <si>
    <r>
      <t xml:space="preserve">строительство универсальной спортивной площадки в </t>
    </r>
    <r>
      <rPr>
        <b/>
        <sz val="10"/>
        <rFont val="Times New Roman"/>
        <family val="1"/>
      </rPr>
      <t>пос.Боец Кузнецов</t>
    </r>
  </si>
  <si>
    <r>
      <t xml:space="preserve">строительство универсальной спортивной площадки в </t>
    </r>
    <r>
      <rPr>
        <b/>
        <sz val="10"/>
        <rFont val="Times New Roman"/>
        <family val="1"/>
      </rPr>
      <t>с.Новая Сила</t>
    </r>
  </si>
  <si>
    <r>
      <t xml:space="preserve">строительство универсальной спортивной площадки в </t>
    </r>
    <r>
      <rPr>
        <b/>
        <sz val="10"/>
        <rFont val="Times New Roman"/>
        <family val="1"/>
      </rPr>
      <t>с.Екатериновка</t>
    </r>
  </si>
  <si>
    <r>
      <t xml:space="preserve">строительство универсальной спортивной площадки в </t>
    </r>
    <r>
      <rPr>
        <b/>
        <sz val="10"/>
        <rFont val="Times New Roman"/>
        <family val="1"/>
      </rPr>
      <t>с.Голубовка</t>
    </r>
  </si>
  <si>
    <t>Отдел жизне-обеспечения, отдел капитального строительства, главы сельских поселений</t>
  </si>
  <si>
    <t>1</t>
  </si>
  <si>
    <t>2</t>
  </si>
  <si>
    <t>3</t>
  </si>
  <si>
    <r>
      <t xml:space="preserve">пректирование канализационных очистных сооружений в </t>
    </r>
    <r>
      <rPr>
        <b/>
        <sz val="10"/>
        <rFont val="Times New Roman"/>
        <family val="1"/>
      </rPr>
      <t>с.Екатериновка</t>
    </r>
  </si>
  <si>
    <r>
      <t xml:space="preserve">строительство, монтаж и наладка канализационных очистных сооружений в </t>
    </r>
    <r>
      <rPr>
        <b/>
        <sz val="10"/>
        <rFont val="Times New Roman"/>
        <family val="1"/>
      </rPr>
      <t>с.Екатериновка</t>
    </r>
  </si>
  <si>
    <t>4</t>
  </si>
  <si>
    <t>5</t>
  </si>
  <si>
    <t>6</t>
  </si>
  <si>
    <r>
      <t xml:space="preserve">капитальный ремонт системы водоснабжения и водоотведения в </t>
    </r>
    <r>
      <rPr>
        <b/>
        <sz val="10"/>
        <rFont val="Times New Roman"/>
        <family val="1"/>
      </rPr>
      <t>с.Екатериновка</t>
    </r>
  </si>
  <si>
    <r>
      <t xml:space="preserve">капитальный ремонт системы водоснабжения и водоотведения в </t>
    </r>
    <r>
      <rPr>
        <b/>
        <sz val="10"/>
        <rFont val="Times New Roman"/>
        <family val="1"/>
      </rPr>
      <t>с.Новая Сила</t>
    </r>
  </si>
  <si>
    <t>7</t>
  </si>
  <si>
    <t>8</t>
  </si>
  <si>
    <r>
      <t xml:space="preserve">замена электросетей в </t>
    </r>
    <r>
      <rPr>
        <b/>
        <sz val="10"/>
        <rFont val="Times New Roman"/>
        <family val="1"/>
      </rPr>
      <t>п.Боец Кузнецов</t>
    </r>
  </si>
  <si>
    <t>Владимиро-Александровское СП</t>
  </si>
  <si>
    <t>Отдел жизне-обеспечения, отдел капитального строительства, глава сельского поселения</t>
  </si>
  <si>
    <r>
      <t xml:space="preserve">проектирование канализационных очистных сооружений 1250 куб.м в сутки в </t>
    </r>
    <r>
      <rPr>
        <b/>
        <sz val="10"/>
        <rFont val="Times New Roman"/>
        <family val="1"/>
      </rPr>
      <t>с.Владимиро-Александровское</t>
    </r>
  </si>
  <si>
    <r>
      <t xml:space="preserve">строительство, монтаж и наладка канализационных очистных сооружений в </t>
    </r>
    <r>
      <rPr>
        <b/>
        <sz val="10"/>
        <rFont val="Times New Roman"/>
        <family val="1"/>
      </rPr>
      <t>с.Владимиро-Александровское</t>
    </r>
  </si>
  <si>
    <t>2016-2019</t>
  </si>
  <si>
    <r>
      <t xml:space="preserve">корректировка проекта резервуара 1000 м3 чистой воды </t>
    </r>
    <r>
      <rPr>
        <b/>
        <sz val="10"/>
        <rFont val="Times New Roman"/>
        <family val="1"/>
      </rPr>
      <t>с.Вл-Александровское</t>
    </r>
  </si>
  <si>
    <r>
      <t xml:space="preserve">завершение строительства резервуара чистой воды </t>
    </r>
    <r>
      <rPr>
        <b/>
        <sz val="10"/>
        <rFont val="Times New Roman"/>
        <family val="1"/>
      </rPr>
      <t>с.Вл-Александровское</t>
    </r>
  </si>
  <si>
    <t>Отдел жизнеобеспечения, глава СП</t>
  </si>
  <si>
    <r>
      <t xml:space="preserve">проектирование магистральных водопроводных сетей от РЧВ (резервуара чистой воды) в районе ул. Строительная до ВНС и водозабора </t>
    </r>
    <r>
      <rPr>
        <b/>
        <sz val="10"/>
        <rFont val="Times New Roman"/>
        <family val="1"/>
      </rPr>
      <t>с.Владимиро-Александровское</t>
    </r>
  </si>
  <si>
    <r>
      <t xml:space="preserve">строительство магистральных водопроводных сетей от РЧВ (резервуара чистой воды) в районе ул. Строительная до ВНС и водозабора </t>
    </r>
    <r>
      <rPr>
        <b/>
        <sz val="10"/>
        <rFont val="Times New Roman"/>
        <family val="1"/>
      </rPr>
      <t>с.Владимиро-Александровское</t>
    </r>
  </si>
  <si>
    <r>
      <t xml:space="preserve">строительство магистральной кольцевой водопроводной сети протяженностью 4.6 км в </t>
    </r>
    <r>
      <rPr>
        <b/>
        <sz val="10"/>
        <rFont val="Times New Roman"/>
        <family val="1"/>
      </rPr>
      <t>с.Хмыловка</t>
    </r>
  </si>
  <si>
    <r>
      <t xml:space="preserve">реконструкция 5-ти скважин в </t>
    </r>
    <r>
      <rPr>
        <b/>
        <sz val="10"/>
        <rFont val="Times New Roman"/>
        <family val="1"/>
      </rPr>
      <t>с.Вл-Александровское</t>
    </r>
    <r>
      <rPr>
        <sz val="10"/>
        <rFont val="Times New Roman"/>
        <family val="1"/>
      </rPr>
      <t xml:space="preserve"> с монтажем оборудования УДВ 5/1 для обеззараживания воды ультрафиолетовым излучением</t>
    </r>
  </si>
  <si>
    <t>9</t>
  </si>
  <si>
    <t>10</t>
  </si>
  <si>
    <r>
      <t xml:space="preserve">проектирование полигона твердых бытовых отходов в </t>
    </r>
    <r>
      <rPr>
        <b/>
        <sz val="10"/>
        <rFont val="Times New Roman"/>
        <family val="1"/>
      </rPr>
      <t>с.Новицкое</t>
    </r>
  </si>
  <si>
    <r>
      <t xml:space="preserve">строительство полигона твердых бытовых отходов в </t>
    </r>
    <r>
      <rPr>
        <b/>
        <sz val="10"/>
        <rFont val="Times New Roman"/>
        <family val="1"/>
      </rPr>
      <t>с.Новицкое</t>
    </r>
  </si>
  <si>
    <r>
      <t xml:space="preserve">проектирование канализационных очистных сооружений в </t>
    </r>
    <r>
      <rPr>
        <b/>
        <sz val="10"/>
        <rFont val="Times New Roman"/>
        <family val="1"/>
      </rPr>
      <t>с.Новицкое</t>
    </r>
  </si>
  <si>
    <r>
      <t xml:space="preserve">строительство, монтаж и наладка канализационных очистных сооружений в </t>
    </r>
    <r>
      <rPr>
        <b/>
        <sz val="10"/>
        <rFont val="Times New Roman"/>
        <family val="1"/>
      </rPr>
      <t>с.Новицкое</t>
    </r>
  </si>
  <si>
    <r>
      <t xml:space="preserve">строительство локальных водопроводов </t>
    </r>
    <r>
      <rPr>
        <b/>
        <sz val="10"/>
        <rFont val="Times New Roman"/>
        <family val="1"/>
      </rPr>
      <t>с.Новицкое</t>
    </r>
  </si>
  <si>
    <t>11</t>
  </si>
  <si>
    <r>
      <t xml:space="preserve">проектирование полигона твердых бытовых отходов в </t>
    </r>
    <r>
      <rPr>
        <b/>
        <sz val="10"/>
        <rFont val="Times New Roman"/>
        <family val="1"/>
      </rPr>
      <t>с.Новолитовск</t>
    </r>
  </si>
  <si>
    <r>
      <t xml:space="preserve">строительство полигона твердых бытовых отходов в </t>
    </r>
    <r>
      <rPr>
        <b/>
        <sz val="10"/>
        <rFont val="Times New Roman"/>
        <family val="1"/>
      </rPr>
      <t>с.Новолитовск</t>
    </r>
  </si>
  <si>
    <r>
      <t>проектирование канализационных очистных сооружений в</t>
    </r>
    <r>
      <rPr>
        <b/>
        <sz val="10"/>
        <rFont val="Times New Roman"/>
        <family val="1"/>
      </rPr>
      <t xml:space="preserve"> пос.Волчанец</t>
    </r>
  </si>
  <si>
    <r>
      <t xml:space="preserve">строительство, монтаж и наладка канализационных очистных сооружений в </t>
    </r>
    <r>
      <rPr>
        <b/>
        <sz val="10"/>
        <rFont val="Times New Roman"/>
        <family val="1"/>
      </rPr>
      <t>пос.Волчанец</t>
    </r>
  </si>
  <si>
    <t>2019-2020</t>
  </si>
  <si>
    <r>
      <t xml:space="preserve">строительство локальных систем водоснабжения и водоотведения </t>
    </r>
    <r>
      <rPr>
        <b/>
        <sz val="10"/>
        <rFont val="Times New Roman"/>
        <family val="1"/>
      </rPr>
      <t>пос.Волчанец</t>
    </r>
  </si>
  <si>
    <r>
      <t xml:space="preserve">проектирование скважинного водозабора в </t>
    </r>
    <r>
      <rPr>
        <b/>
        <sz val="10"/>
        <rFont val="Times New Roman"/>
        <family val="1"/>
      </rPr>
      <t>пос.Волчанец</t>
    </r>
  </si>
  <si>
    <r>
      <t xml:space="preserve">строительство скважинного водозабора в </t>
    </r>
    <r>
      <rPr>
        <b/>
        <sz val="10"/>
        <rFont val="Times New Roman"/>
        <family val="1"/>
      </rPr>
      <t>пос.Волчанец</t>
    </r>
  </si>
  <si>
    <r>
      <t xml:space="preserve">проектирование полигона твердых бытовых отходов в </t>
    </r>
    <r>
      <rPr>
        <b/>
        <sz val="10"/>
        <rFont val="Times New Roman"/>
        <family val="1"/>
      </rPr>
      <t>с.Сергеевка</t>
    </r>
  </si>
  <si>
    <r>
      <t xml:space="preserve">строительство полигона твердых бытовых отходов в </t>
    </r>
    <r>
      <rPr>
        <b/>
        <sz val="10"/>
        <rFont val="Times New Roman"/>
        <family val="1"/>
      </rPr>
      <t>с.Сергеевка</t>
    </r>
  </si>
  <si>
    <t>проектирование канализационных очистных сооружений в с.Золотая Долина, Сергеевка и пос. Волчанец</t>
  </si>
  <si>
    <t>строительство, монтаж и наладка канализационных очистных сооружений в с.Золотая Долина</t>
  </si>
  <si>
    <r>
      <t xml:space="preserve">проектирование канализационных очистных сооружений в </t>
    </r>
    <r>
      <rPr>
        <b/>
        <sz val="10"/>
        <rFont val="Times New Roman"/>
        <family val="1"/>
      </rPr>
      <t>с.Сергеевка</t>
    </r>
  </si>
  <si>
    <r>
      <t xml:space="preserve">строительство, монтаж и наладка канализационных очистных сооружений в </t>
    </r>
    <r>
      <rPr>
        <b/>
        <sz val="10"/>
        <rFont val="Times New Roman"/>
        <family val="1"/>
      </rPr>
      <t>с.Сергеевка</t>
    </r>
  </si>
  <si>
    <r>
      <t xml:space="preserve">реконструкция водопровода в </t>
    </r>
    <r>
      <rPr>
        <b/>
        <sz val="10"/>
        <rFont val="Times New Roman"/>
        <family val="1"/>
      </rPr>
      <t>с.Сергеевка</t>
    </r>
  </si>
  <si>
    <r>
      <t xml:space="preserve">реконструкция сетей водоотведения в </t>
    </r>
    <r>
      <rPr>
        <b/>
        <sz val="10"/>
        <rFont val="Times New Roman"/>
        <family val="1"/>
      </rPr>
      <t>с.Молчановка</t>
    </r>
  </si>
  <si>
    <r>
      <t xml:space="preserve">реконструкция водопровода в </t>
    </r>
    <r>
      <rPr>
        <b/>
        <sz val="10"/>
        <rFont val="Times New Roman"/>
        <family val="1"/>
      </rPr>
      <t>с.Слинкино</t>
    </r>
  </si>
  <si>
    <r>
      <t xml:space="preserve">реконструкция сетей теплоснабжения в </t>
    </r>
    <r>
      <rPr>
        <b/>
        <sz val="10"/>
        <rFont val="Times New Roman"/>
        <family val="1"/>
      </rPr>
      <t>с.Сергеевка</t>
    </r>
  </si>
  <si>
    <t xml:space="preserve">Строительство газораспределительной сети: </t>
  </si>
  <si>
    <t>2016-2018</t>
  </si>
  <si>
    <t>Екатериновское СП (с.Голубовка)</t>
  </si>
  <si>
    <t>3.2.1</t>
  </si>
  <si>
    <t>3.2.2</t>
  </si>
  <si>
    <t>3.2.3</t>
  </si>
  <si>
    <t>Всего по программе</t>
  </si>
  <si>
    <t>проектно-сметная документация</t>
  </si>
  <si>
    <t>ПЕРЕЧЕНЬ</t>
  </si>
  <si>
    <t xml:space="preserve">с. Новицкое </t>
  </si>
  <si>
    <t>с.Золотая Долина</t>
  </si>
  <si>
    <t>строительство 3-х 24-х квартирных дома</t>
  </si>
  <si>
    <t>с.Перетино</t>
  </si>
  <si>
    <t>10 индивидуальных жилых дома</t>
  </si>
  <si>
    <t>строительство 6-ти 16-квартирных жилых домов</t>
  </si>
  <si>
    <t>с. Новолитовск</t>
  </si>
  <si>
    <t>капитальный ремонт жилого дома по ул.Набережная, 4</t>
  </si>
  <si>
    <t>пос.Волчанец</t>
  </si>
  <si>
    <t>строительство 12-ти квартирного дома (для молодых специалистов учителей)</t>
  </si>
  <si>
    <t>строительство 20-ти домов 2-х и 4-х квартирных</t>
  </si>
  <si>
    <t>с.Екатериновка</t>
  </si>
  <si>
    <t>строительство 27-квартирного жилого дома</t>
  </si>
  <si>
    <t>проектирование 20-ти домов 2-х и 4-х квартирных</t>
  </si>
  <si>
    <t>2014-2018</t>
  </si>
  <si>
    <t>МКУ «Управление образования» ПМР, отдел капитального строительства, главы СП</t>
  </si>
  <si>
    <r>
      <t xml:space="preserve">проектирование и капитальный ремонт школы </t>
    </r>
    <r>
      <rPr>
        <b/>
        <sz val="10"/>
        <rFont val="Times New Roman"/>
        <family val="1"/>
      </rPr>
      <t>с.Николаевка</t>
    </r>
  </si>
  <si>
    <r>
      <t xml:space="preserve">проектирование и  капитальный ремонт школы </t>
    </r>
    <r>
      <rPr>
        <b/>
        <sz val="10"/>
        <rFont val="Times New Roman"/>
        <family val="1"/>
      </rPr>
      <t>п.Новицкое</t>
    </r>
  </si>
  <si>
    <r>
      <t xml:space="preserve">реконструкция здания школы под спортивный клуб в </t>
    </r>
    <r>
      <rPr>
        <b/>
        <sz val="10"/>
        <color indexed="8"/>
        <rFont val="Times New Roman"/>
        <family val="1"/>
      </rPr>
      <t>п Боец Кузнецов</t>
    </r>
  </si>
  <si>
    <r>
      <t xml:space="preserve">проектирование и капитальный ремонт клуба в </t>
    </r>
    <r>
      <rPr>
        <b/>
        <sz val="10"/>
        <color indexed="8"/>
        <rFont val="Times New Roman"/>
        <family val="1"/>
      </rPr>
      <t>с.Новицкое</t>
    </r>
  </si>
  <si>
    <r>
      <t xml:space="preserve">проектирование и строительство стадиона в </t>
    </r>
    <r>
      <rPr>
        <b/>
        <sz val="10"/>
        <rFont val="Times New Roman"/>
        <family val="1"/>
      </rPr>
      <t>с.Екатериновка</t>
    </r>
  </si>
  <si>
    <t>Управление образования, глава СП</t>
  </si>
  <si>
    <t>Отдел по спорту и молодежной политике, глава СП</t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</si>
  <si>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с.Новая Сила</t>
    </r>
    <r>
      <rPr>
        <sz val="10"/>
        <rFont val="Times New Roman"/>
        <family val="1"/>
      </rPr>
      <t xml:space="preserve"> (4,75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</si>
  <si>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п.Боец Кузнецов</t>
    </r>
    <r>
      <rPr>
        <sz val="10"/>
        <rFont val="Times New Roman"/>
        <family val="1"/>
      </rPr>
      <t xml:space="preserve"> (4,0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</si>
  <si>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с.Екатериновка</t>
    </r>
    <r>
      <rPr>
        <sz val="10"/>
        <rFont val="Times New Roman"/>
        <family val="1"/>
      </rPr>
      <t xml:space="preserve"> (22,0 км)</t>
    </r>
  </si>
  <si>
    <t>капитальный ремонт дорог с устройством твердого покрытия с.Голубовка (6,3 км)</t>
  </si>
  <si>
    <t>12</t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</si>
  <si>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с.Хмыловка</t>
    </r>
    <r>
      <rPr>
        <sz val="10"/>
        <rFont val="Times New Roman"/>
        <family val="1"/>
      </rPr>
      <t xml:space="preserve"> (0,85 км)</t>
    </r>
  </si>
  <si>
    <t>13</t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</si>
  <si>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с.Новицкое</t>
    </r>
    <r>
      <rPr>
        <sz val="10"/>
        <rFont val="Times New Roman"/>
        <family val="1"/>
      </rPr>
      <t xml:space="preserve"> (11,801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</si>
  <si>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с.Фроловка</t>
    </r>
    <r>
      <rPr>
        <sz val="10"/>
        <rFont val="Times New Roman"/>
        <family val="1"/>
      </rPr>
      <t xml:space="preserve"> (12,481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</si>
  <si>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с.Николаевка</t>
    </r>
    <r>
      <rPr>
        <sz val="10"/>
        <rFont val="Times New Roman"/>
        <family val="1"/>
      </rPr>
      <t xml:space="preserve"> (11,064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</si>
  <si>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с.Новолитовск</t>
    </r>
    <r>
      <rPr>
        <sz val="10"/>
        <rFont val="Times New Roman"/>
        <family val="1"/>
      </rPr>
      <t xml:space="preserve"> (0,898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</si>
  <si>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п.Волчанец</t>
    </r>
    <r>
      <rPr>
        <sz val="10"/>
        <rFont val="Times New Roman"/>
        <family val="1"/>
      </rPr>
      <t xml:space="preserve"> (2,095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</si>
  <si>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д.Васильевка</t>
    </r>
    <r>
      <rPr>
        <sz val="10"/>
        <rFont val="Times New Roman"/>
        <family val="1"/>
      </rPr>
      <t xml:space="preserve"> (3,1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</si>
  <si>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д.Кирилловка</t>
    </r>
    <r>
      <rPr>
        <sz val="10"/>
        <rFont val="Times New Roman"/>
        <family val="1"/>
      </rPr>
      <t xml:space="preserve"> (0,9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</si>
  <si>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с.Сергеевка</t>
    </r>
    <r>
      <rPr>
        <sz val="10"/>
        <rFont val="Times New Roman"/>
        <family val="1"/>
      </rPr>
      <t xml:space="preserve"> (13,8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</si>
  <si>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с.Молчановка</t>
    </r>
    <r>
      <rPr>
        <sz val="10"/>
        <rFont val="Times New Roman"/>
        <family val="1"/>
      </rPr>
      <t xml:space="preserve"> (3,0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</si>
  <si>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с.Юж.Сергеевка</t>
    </r>
    <r>
      <rPr>
        <sz val="10"/>
        <rFont val="Times New Roman"/>
        <family val="1"/>
      </rPr>
      <t xml:space="preserve"> (1,2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</si>
  <si>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с.Золотая Долина</t>
    </r>
    <r>
      <rPr>
        <sz val="10"/>
        <rFont val="Times New Roman"/>
        <family val="1"/>
      </rPr>
      <t xml:space="preserve"> (10,7 км)</t>
    </r>
  </si>
  <si>
    <r>
      <t xml:space="preserve">капитальный ремонт дорог с устройством твердого покрытия </t>
    </r>
    <r>
      <rPr>
        <b/>
        <sz val="10"/>
        <rFont val="Times New Roman"/>
        <family val="1"/>
      </rPr>
      <t>с.Перетино</t>
    </r>
    <r>
      <rPr>
        <sz val="10"/>
        <rFont val="Times New Roman"/>
        <family val="1"/>
      </rPr>
      <t xml:space="preserve"> (9,3 км)</t>
    </r>
  </si>
  <si>
    <t>Отдел по спорту и молодежной политике, МУК "Управление образования" ПМР, главы СП</t>
  </si>
  <si>
    <t>Отдел жизне-обеспечения, отдел капитального строительства, глава СП</t>
  </si>
  <si>
    <t>Приложеие 2</t>
  </si>
  <si>
    <t>все исполнители программы</t>
  </si>
  <si>
    <t>2.1.3</t>
  </si>
  <si>
    <t>2.1.4</t>
  </si>
  <si>
    <t>Развитие плоскостных и других спортивных сооружений</t>
  </si>
  <si>
    <t>2015-2025</t>
  </si>
  <si>
    <t>2014-2025</t>
  </si>
  <si>
    <t>2018-2025</t>
  </si>
  <si>
    <t>2016-2025</t>
  </si>
  <si>
    <t>2020-2025</t>
  </si>
  <si>
    <t>2015-2022</t>
  </si>
  <si>
    <r>
      <t xml:space="preserve">проектирование и строительство физкультурно-оздоровительного комплекса в </t>
    </r>
    <r>
      <rPr>
        <b/>
        <sz val="10"/>
        <rFont val="Times New Roman"/>
        <family val="1"/>
      </rPr>
      <t>с.Сергеевка</t>
    </r>
  </si>
  <si>
    <r>
      <t xml:space="preserve">проектирование и строительство физкультурно-оздоровительного комплекса в </t>
    </r>
    <r>
      <rPr>
        <b/>
        <sz val="10"/>
        <rFont val="Times New Roman"/>
        <family val="1"/>
      </rPr>
      <t>с.Новицкое</t>
    </r>
  </si>
  <si>
    <t>2017-2018</t>
  </si>
  <si>
    <t>2019-2022</t>
  </si>
  <si>
    <t>2015-2018</t>
  </si>
  <si>
    <t>2017-2021</t>
  </si>
  <si>
    <t>2018-2023</t>
  </si>
  <si>
    <t>2018-2022</t>
  </si>
  <si>
    <t>2019-2025</t>
  </si>
  <si>
    <r>
      <t xml:space="preserve">проектирование и строительство физкультурно-оздоровительного комплекса в </t>
    </r>
    <r>
      <rPr>
        <b/>
        <sz val="10"/>
        <rFont val="Times New Roman"/>
        <family val="1"/>
      </rPr>
      <t>с.Владимиро-Александровское</t>
    </r>
  </si>
  <si>
    <t xml:space="preserve">мероприятий Плана социально-экономическое развитие Партизанского муниципального района </t>
  </si>
  <si>
    <t>на 2013-2017 годы и на период до 2025 года</t>
  </si>
  <si>
    <t>к Плану социально-экономического развития Партизанского муниципального района на 2013-2017 годы и на период до 2025 года, утвержденному решением Думы Партизанского муниципального района от 06.12.2013 № 20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</si>
</sst>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[$-FC19]d\ mmmm\ yyyy\ &quot;г.&quot;"/>
    <numFmt numFmtId="169" formatCode="0.0"/>
  </numFmts>
  <fonts count="51">
    <font>
      <sz val="10"/>
      <name val="Arial Cyr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9"/>
      <name val="Times New Roman"/>
      <family val="1"/>
    </font>
    <font>
      <sz val="11"/>
      <name val="Arial Cyr"/>
      <family val="0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1"/>
      <name val="Arial Cyr"/>
      <family val="0"/>
    </font>
    <font>
      <b/>
      <sz val="9"/>
      <name val="Times New Roman"/>
      <family val="1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7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29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vertical="top" wrapText="1"/>
    </xf>
    <xf numFmtId="49" fontId="6" fillId="0" borderId="12" xfId="0" applyNumberFormat="1" applyFont="1" applyBorder="1" applyAlignment="1">
      <alignment vertical="top" wrapText="1"/>
    </xf>
    <xf numFmtId="2" fontId="7" fillId="0" borderId="12" xfId="0" applyNumberFormat="1" applyFont="1" applyBorder="1" applyAlignment="1">
      <alignment horizontal="center" vertical="top" wrapText="1"/>
    </xf>
    <xf numFmtId="2" fontId="6" fillId="0" borderId="12" xfId="0" applyNumberFormat="1" applyFont="1" applyBorder="1" applyAlignment="1">
      <alignment horizontal="center" vertical="top" wrapText="1"/>
    </xf>
    <xf numFmtId="169" fontId="7" fillId="0" borderId="12" xfId="0" applyNumberFormat="1" applyFont="1" applyBorder="1" applyAlignment="1">
      <alignment horizontal="center" vertical="top" wrapText="1"/>
    </xf>
    <xf numFmtId="169" fontId="6" fillId="0" borderId="12" xfId="0" applyNumberFormat="1" applyFont="1" applyBorder="1" applyAlignment="1">
      <alignment horizontal="center" vertical="top" wrapText="1"/>
    </xf>
    <xf numFmtId="169" fontId="5" fillId="0" borderId="12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49" fontId="6" fillId="0" borderId="14" xfId="0" applyNumberFormat="1" applyFont="1" applyBorder="1" applyAlignment="1">
      <alignment vertical="top" wrapText="1"/>
    </xf>
    <xf numFmtId="49" fontId="6" fillId="0" borderId="14" xfId="0" applyNumberFormat="1" applyFont="1" applyBorder="1" applyAlignment="1">
      <alignment horizontal="justify" vertical="top" wrapText="1"/>
    </xf>
    <xf numFmtId="169" fontId="5" fillId="0" borderId="12" xfId="0" applyNumberFormat="1" applyFont="1" applyBorder="1" applyAlignment="1">
      <alignment horizontal="center"/>
    </xf>
    <xf numFmtId="0" fontId="5" fillId="0" borderId="15" xfId="0" applyFont="1" applyBorder="1" applyAlignment="1">
      <alignment horizontal="center" vertical="top" wrapText="1"/>
    </xf>
    <xf numFmtId="169" fontId="7" fillId="0" borderId="15" xfId="0" applyNumberFormat="1" applyFont="1" applyBorder="1" applyAlignment="1">
      <alignment horizontal="center" vertical="top" wrapText="1"/>
    </xf>
    <xf numFmtId="169" fontId="6" fillId="0" borderId="16" xfId="0" applyNumberFormat="1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1" fillId="0" borderId="0" xfId="0" applyFont="1" applyAlignment="1">
      <alignment/>
    </xf>
    <xf numFmtId="0" fontId="5" fillId="0" borderId="17" xfId="0" applyFont="1" applyBorder="1" applyAlignment="1">
      <alignment vertical="top" wrapText="1"/>
    </xf>
    <xf numFmtId="0" fontId="6" fillId="0" borderId="14" xfId="0" applyFont="1" applyBorder="1" applyAlignment="1">
      <alignment vertical="top" wrapText="1"/>
    </xf>
    <xf numFmtId="169" fontId="7" fillId="0" borderId="16" xfId="0" applyNumberFormat="1" applyFont="1" applyBorder="1" applyAlignment="1">
      <alignment horizontal="center" vertical="top" wrapText="1"/>
    </xf>
    <xf numFmtId="0" fontId="7" fillId="0" borderId="18" xfId="0" applyFont="1" applyBorder="1" applyAlignment="1">
      <alignment horizontal="center" vertical="top" wrapText="1"/>
    </xf>
    <xf numFmtId="0" fontId="6" fillId="0" borderId="19" xfId="0" applyFont="1" applyBorder="1" applyAlignment="1">
      <alignment horizontal="center" vertical="top" wrapText="1"/>
    </xf>
    <xf numFmtId="0" fontId="6" fillId="0" borderId="20" xfId="0" applyFont="1" applyBorder="1" applyAlignment="1">
      <alignment horizontal="center" vertical="top" wrapText="1"/>
    </xf>
    <xf numFmtId="0" fontId="5" fillId="0" borderId="21" xfId="0" applyFont="1" applyBorder="1" applyAlignment="1">
      <alignment vertical="top" wrapText="1"/>
    </xf>
    <xf numFmtId="2" fontId="7" fillId="0" borderId="15" xfId="0" applyNumberFormat="1" applyFont="1" applyBorder="1" applyAlignment="1">
      <alignment horizontal="center" vertical="top" wrapText="1"/>
    </xf>
    <xf numFmtId="0" fontId="5" fillId="0" borderId="22" xfId="0" applyFont="1" applyBorder="1" applyAlignment="1">
      <alignment vertical="top" wrapText="1"/>
    </xf>
    <xf numFmtId="0" fontId="5" fillId="0" borderId="23" xfId="0" applyFont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Border="1" applyAlignment="1">
      <alignment horizontal="center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169" fontId="5" fillId="0" borderId="13" xfId="0" applyNumberFormat="1" applyFont="1" applyBorder="1" applyAlignment="1">
      <alignment horizontal="center" vertical="top" wrapText="1"/>
    </xf>
    <xf numFmtId="169" fontId="5" fillId="0" borderId="14" xfId="0" applyNumberFormat="1" applyFont="1" applyBorder="1" applyAlignment="1">
      <alignment horizontal="center" vertical="top" wrapText="1"/>
    </xf>
    <xf numFmtId="169" fontId="6" fillId="0" borderId="15" xfId="0" applyNumberFormat="1" applyFont="1" applyBorder="1" applyAlignment="1">
      <alignment horizontal="center" vertical="top" wrapText="1"/>
    </xf>
    <xf numFmtId="169" fontId="5" fillId="0" borderId="16" xfId="0" applyNumberFormat="1" applyFont="1" applyBorder="1" applyAlignment="1">
      <alignment horizontal="center" vertical="top" wrapText="1"/>
    </xf>
    <xf numFmtId="2" fontId="5" fillId="0" borderId="17" xfId="0" applyNumberFormat="1" applyFont="1" applyBorder="1" applyAlignment="1">
      <alignment horizontal="center" vertical="top" wrapText="1"/>
    </xf>
    <xf numFmtId="169" fontId="5" fillId="0" borderId="15" xfId="0" applyNumberFormat="1" applyFont="1" applyBorder="1" applyAlignment="1">
      <alignment horizontal="center" vertical="top" wrapText="1"/>
    </xf>
    <xf numFmtId="169" fontId="6" fillId="0" borderId="26" xfId="0" applyNumberFormat="1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2" fontId="7" fillId="0" borderId="16" xfId="0" applyNumberFormat="1" applyFont="1" applyBorder="1" applyAlignment="1">
      <alignment horizontal="center" vertical="top" wrapText="1"/>
    </xf>
    <xf numFmtId="0" fontId="2" fillId="0" borderId="28" xfId="0" applyFont="1" applyBorder="1" applyAlignment="1">
      <alignment horizontal="center" vertical="top" wrapText="1"/>
    </xf>
    <xf numFmtId="0" fontId="2" fillId="0" borderId="29" xfId="0" applyFont="1" applyBorder="1" applyAlignment="1">
      <alignment horizontal="center" vertical="top" wrapText="1"/>
    </xf>
    <xf numFmtId="0" fontId="2" fillId="0" borderId="30" xfId="0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49" fontId="5" fillId="0" borderId="32" xfId="0" applyNumberFormat="1" applyFont="1" applyBorder="1" applyAlignment="1">
      <alignment horizontal="center" vertical="top" wrapText="1"/>
    </xf>
    <xf numFmtId="49" fontId="5" fillId="0" borderId="22" xfId="0" applyNumberFormat="1" applyFont="1" applyBorder="1" applyAlignment="1">
      <alignment horizontal="center" vertical="top" wrapText="1"/>
    </xf>
    <xf numFmtId="0" fontId="5" fillId="0" borderId="33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7" fillId="0" borderId="35" xfId="0" applyFont="1" applyBorder="1" applyAlignment="1">
      <alignment horizontal="center" vertical="top" wrapText="1"/>
    </xf>
    <xf numFmtId="0" fontId="7" fillId="0" borderId="36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2" fillId="0" borderId="30" xfId="0" applyFont="1" applyFill="1" applyBorder="1" applyAlignment="1">
      <alignment horizontal="center" vertical="top" wrapText="1"/>
    </xf>
    <xf numFmtId="0" fontId="7" fillId="0" borderId="37" xfId="0" applyFont="1" applyBorder="1" applyAlignment="1">
      <alignment horizontal="center" vertical="top" wrapText="1"/>
    </xf>
    <xf numFmtId="0" fontId="0" fillId="0" borderId="12" xfId="0" applyBorder="1" applyAlignment="1">
      <alignment/>
    </xf>
    <xf numFmtId="2" fontId="7" fillId="0" borderId="24" xfId="0" applyNumberFormat="1" applyFont="1" applyBorder="1" applyAlignment="1">
      <alignment horizontal="center" vertical="top" wrapText="1"/>
    </xf>
    <xf numFmtId="2" fontId="7" fillId="0" borderId="25" xfId="0" applyNumberFormat="1" applyFont="1" applyBorder="1" applyAlignment="1">
      <alignment horizontal="center" vertical="top" wrapText="1"/>
    </xf>
    <xf numFmtId="2" fontId="7" fillId="0" borderId="27" xfId="0" applyNumberFormat="1" applyFont="1" applyBorder="1" applyAlignment="1">
      <alignment horizontal="center" vertical="top" wrapText="1"/>
    </xf>
    <xf numFmtId="169" fontId="7" fillId="0" borderId="24" xfId="0" applyNumberFormat="1" applyFont="1" applyBorder="1" applyAlignment="1">
      <alignment horizontal="center" vertical="top" wrapText="1"/>
    </xf>
    <xf numFmtId="169" fontId="6" fillId="0" borderId="25" xfId="0" applyNumberFormat="1" applyFont="1" applyBorder="1" applyAlignment="1">
      <alignment horizontal="center" vertical="top" wrapText="1"/>
    </xf>
    <xf numFmtId="169" fontId="6" fillId="0" borderId="38" xfId="0" applyNumberFormat="1" applyFont="1" applyBorder="1" applyAlignment="1">
      <alignment horizontal="center" vertical="top" wrapText="1"/>
    </xf>
    <xf numFmtId="169" fontId="5" fillId="0" borderId="25" xfId="0" applyNumberFormat="1" applyFont="1" applyBorder="1" applyAlignment="1">
      <alignment horizontal="center" vertical="top" wrapText="1"/>
    </xf>
    <xf numFmtId="169" fontId="5" fillId="0" borderId="39" xfId="0" applyNumberFormat="1" applyFont="1" applyBorder="1" applyAlignment="1">
      <alignment horizontal="center" vertical="top" wrapText="1"/>
    </xf>
    <xf numFmtId="169" fontId="5" fillId="0" borderId="25" xfId="0" applyNumberFormat="1" applyFont="1" applyBorder="1" applyAlignment="1">
      <alignment horizontal="center"/>
    </xf>
    <xf numFmtId="169" fontId="6" fillId="0" borderId="24" xfId="0" applyNumberFormat="1" applyFont="1" applyBorder="1" applyAlignment="1">
      <alignment horizontal="center" vertical="top" wrapText="1"/>
    </xf>
    <xf numFmtId="169" fontId="5" fillId="0" borderId="27" xfId="0" applyNumberFormat="1" applyFont="1" applyBorder="1" applyAlignment="1">
      <alignment horizontal="center" vertical="top" wrapText="1"/>
    </xf>
    <xf numFmtId="169" fontId="5" fillId="0" borderId="40" xfId="0" applyNumberFormat="1" applyFont="1" applyBorder="1" applyAlignment="1">
      <alignment horizontal="center" vertical="top" wrapText="1"/>
    </xf>
    <xf numFmtId="169" fontId="7" fillId="0" borderId="25" xfId="0" applyNumberFormat="1" applyFont="1" applyBorder="1" applyAlignment="1">
      <alignment horizontal="center" vertical="top" wrapText="1"/>
    </xf>
    <xf numFmtId="169" fontId="7" fillId="0" borderId="27" xfId="0" applyNumberFormat="1" applyFont="1" applyBorder="1" applyAlignment="1">
      <alignment horizontal="center" vertical="top" wrapText="1"/>
    </xf>
    <xf numFmtId="169" fontId="6" fillId="0" borderId="27" xfId="0" applyNumberFormat="1" applyFont="1" applyBorder="1" applyAlignment="1">
      <alignment horizontal="center" vertical="top" wrapText="1"/>
    </xf>
    <xf numFmtId="169" fontId="5" fillId="0" borderId="24" xfId="0" applyNumberFormat="1" applyFont="1" applyBorder="1" applyAlignment="1">
      <alignment horizontal="center" vertical="top" wrapText="1"/>
    </xf>
    <xf numFmtId="2" fontId="5" fillId="0" borderId="41" xfId="0" applyNumberFormat="1" applyFont="1" applyBorder="1" applyAlignment="1">
      <alignment horizontal="center" vertical="top" wrapText="1"/>
    </xf>
    <xf numFmtId="2" fontId="6" fillId="0" borderId="25" xfId="0" applyNumberFormat="1" applyFont="1" applyBorder="1" applyAlignment="1">
      <alignment horizontal="center" vertical="top" wrapText="1"/>
    </xf>
    <xf numFmtId="2" fontId="6" fillId="0" borderId="27" xfId="0" applyNumberFormat="1" applyFont="1" applyBorder="1" applyAlignment="1">
      <alignment horizontal="center"/>
    </xf>
    <xf numFmtId="0" fontId="0" fillId="0" borderId="42" xfId="0" applyBorder="1" applyAlignment="1">
      <alignment/>
    </xf>
    <xf numFmtId="0" fontId="7" fillId="0" borderId="43" xfId="0" applyFont="1" applyBorder="1" applyAlignment="1">
      <alignment horizontal="center" vertical="top" wrapText="1"/>
    </xf>
    <xf numFmtId="2" fontId="7" fillId="0" borderId="21" xfId="0" applyNumberFormat="1" applyFont="1" applyBorder="1" applyAlignment="1">
      <alignment horizontal="center" vertical="top" wrapText="1"/>
    </xf>
    <xf numFmtId="2" fontId="7" fillId="0" borderId="22" xfId="0" applyNumberFormat="1" applyFont="1" applyBorder="1" applyAlignment="1">
      <alignment horizontal="center" vertical="top" wrapText="1"/>
    </xf>
    <xf numFmtId="2" fontId="7" fillId="0" borderId="23" xfId="0" applyNumberFormat="1" applyFont="1" applyBorder="1" applyAlignment="1">
      <alignment horizontal="center" vertical="top" wrapText="1"/>
    </xf>
    <xf numFmtId="169" fontId="6" fillId="0" borderId="44" xfId="0" applyNumberFormat="1" applyFont="1" applyBorder="1" applyAlignment="1">
      <alignment horizontal="center" vertical="top" wrapText="1"/>
    </xf>
    <xf numFmtId="169" fontId="6" fillId="0" borderId="45" xfId="0" applyNumberFormat="1" applyFont="1" applyBorder="1" applyAlignment="1">
      <alignment horizontal="center" vertical="top" wrapText="1"/>
    </xf>
    <xf numFmtId="169" fontId="7" fillId="0" borderId="21" xfId="0" applyNumberFormat="1" applyFont="1" applyBorder="1" applyAlignment="1">
      <alignment horizontal="center" vertical="top" wrapText="1"/>
    </xf>
    <xf numFmtId="0" fontId="0" fillId="0" borderId="15" xfId="0" applyBorder="1" applyAlignment="1">
      <alignment/>
    </xf>
    <xf numFmtId="0" fontId="0" fillId="0" borderId="46" xfId="0" applyBorder="1" applyAlignment="1">
      <alignment/>
    </xf>
    <xf numFmtId="169" fontId="6" fillId="0" borderId="22" xfId="0" applyNumberFormat="1" applyFont="1" applyBorder="1" applyAlignment="1">
      <alignment horizontal="center" vertical="top" wrapText="1"/>
    </xf>
    <xf numFmtId="169" fontId="6" fillId="0" borderId="23" xfId="0" applyNumberFormat="1" applyFont="1" applyBorder="1" applyAlignment="1">
      <alignment horizontal="center" vertical="top" wrapText="1"/>
    </xf>
    <xf numFmtId="0" fontId="0" fillId="0" borderId="16" xfId="0" applyBorder="1" applyAlignment="1">
      <alignment/>
    </xf>
    <xf numFmtId="0" fontId="0" fillId="0" borderId="47" xfId="0" applyBorder="1" applyAlignment="1">
      <alignment/>
    </xf>
    <xf numFmtId="0" fontId="6" fillId="0" borderId="48" xfId="0" applyFont="1" applyBorder="1" applyAlignment="1">
      <alignment horizontal="center" vertical="top" wrapText="1"/>
    </xf>
    <xf numFmtId="0" fontId="5" fillId="0" borderId="49" xfId="0" applyFont="1" applyBorder="1" applyAlignment="1">
      <alignment horizontal="center" vertical="top" wrapText="1"/>
    </xf>
    <xf numFmtId="0" fontId="5" fillId="0" borderId="39" xfId="0" applyFont="1" applyBorder="1" applyAlignment="1">
      <alignment horizontal="center" vertical="top" wrapText="1"/>
    </xf>
    <xf numFmtId="0" fontId="5" fillId="0" borderId="50" xfId="0" applyFont="1" applyBorder="1" applyAlignment="1">
      <alignment horizontal="center" vertical="top" wrapText="1"/>
    </xf>
    <xf numFmtId="0" fontId="5" fillId="0" borderId="40" xfId="0" applyFont="1" applyBorder="1" applyAlignment="1">
      <alignment horizontal="center" vertical="top" wrapText="1"/>
    </xf>
    <xf numFmtId="169" fontId="6" fillId="0" borderId="21" xfId="0" applyNumberFormat="1" applyFont="1" applyBorder="1" applyAlignment="1">
      <alignment horizontal="center" vertical="top" wrapText="1"/>
    </xf>
    <xf numFmtId="169" fontId="5" fillId="0" borderId="22" xfId="0" applyNumberFormat="1" applyFont="1" applyBorder="1" applyAlignment="1">
      <alignment horizontal="center" vertical="top" wrapText="1"/>
    </xf>
    <xf numFmtId="169" fontId="5" fillId="0" borderId="31" xfId="0" applyNumberFormat="1" applyFont="1" applyBorder="1" applyAlignment="1">
      <alignment horizontal="center" vertical="top" wrapText="1"/>
    </xf>
    <xf numFmtId="169" fontId="5" fillId="0" borderId="22" xfId="0" applyNumberFormat="1" applyFont="1" applyFill="1" applyBorder="1" applyAlignment="1">
      <alignment horizontal="center" vertical="top" wrapText="1"/>
    </xf>
    <xf numFmtId="169" fontId="5" fillId="0" borderId="23" xfId="0" applyNumberFormat="1" applyFont="1" applyBorder="1" applyAlignment="1">
      <alignment horizontal="center" vertical="top" wrapText="1"/>
    </xf>
    <xf numFmtId="0" fontId="7" fillId="0" borderId="48" xfId="0" applyFont="1" applyBorder="1" applyAlignment="1">
      <alignment horizontal="center" vertical="top" wrapText="1"/>
    </xf>
    <xf numFmtId="0" fontId="6" fillId="0" borderId="49" xfId="0" applyFont="1" applyBorder="1" applyAlignment="1">
      <alignment horizontal="center" vertical="top" wrapText="1"/>
    </xf>
    <xf numFmtId="0" fontId="6" fillId="0" borderId="50" xfId="0" applyFont="1" applyBorder="1" applyAlignment="1">
      <alignment horizontal="center" vertical="top" wrapText="1"/>
    </xf>
    <xf numFmtId="0" fontId="5" fillId="0" borderId="41" xfId="0" applyFont="1" applyBorder="1" applyAlignment="1">
      <alignment vertical="top" wrapText="1"/>
    </xf>
    <xf numFmtId="169" fontId="7" fillId="0" borderId="22" xfId="0" applyNumberFormat="1" applyFont="1" applyBorder="1" applyAlignment="1">
      <alignment horizontal="center" vertical="top" wrapText="1"/>
    </xf>
    <xf numFmtId="169" fontId="7" fillId="0" borderId="23" xfId="0" applyNumberFormat="1" applyFont="1" applyBorder="1" applyAlignment="1">
      <alignment horizontal="center" vertical="top" wrapText="1"/>
    </xf>
    <xf numFmtId="169" fontId="5" fillId="0" borderId="21" xfId="0" applyNumberFormat="1" applyFont="1" applyBorder="1" applyAlignment="1">
      <alignment horizontal="center" vertical="top" wrapText="1"/>
    </xf>
    <xf numFmtId="2" fontId="5" fillId="0" borderId="33" xfId="0" applyNumberFormat="1" applyFont="1" applyBorder="1" applyAlignment="1">
      <alignment horizontal="center" vertical="top" wrapText="1"/>
    </xf>
    <xf numFmtId="2" fontId="6" fillId="0" borderId="22" xfId="0" applyNumberFormat="1" applyFont="1" applyBorder="1" applyAlignment="1">
      <alignment horizontal="center" vertical="top" wrapText="1"/>
    </xf>
    <xf numFmtId="2" fontId="6" fillId="0" borderId="23" xfId="0" applyNumberFormat="1" applyFont="1" applyBorder="1" applyAlignment="1">
      <alignment horizontal="center"/>
    </xf>
    <xf numFmtId="169" fontId="6" fillId="0" borderId="31" xfId="0" applyNumberFormat="1" applyFont="1" applyBorder="1" applyAlignment="1">
      <alignment horizontal="center" vertical="top" wrapText="1"/>
    </xf>
    <xf numFmtId="169" fontId="6" fillId="0" borderId="14" xfId="0" applyNumberFormat="1" applyFont="1" applyBorder="1" applyAlignment="1">
      <alignment horizontal="center" vertical="top" wrapText="1"/>
    </xf>
    <xf numFmtId="169" fontId="5" fillId="0" borderId="42" xfId="0" applyNumberFormat="1" applyFont="1" applyBorder="1" applyAlignment="1">
      <alignment horizontal="center" vertical="top" wrapText="1"/>
    </xf>
    <xf numFmtId="169" fontId="5" fillId="0" borderId="42" xfId="0" applyNumberFormat="1" applyFont="1" applyBorder="1" applyAlignment="1">
      <alignment horizontal="center"/>
    </xf>
    <xf numFmtId="169" fontId="5" fillId="0" borderId="23" xfId="0" applyNumberFormat="1" applyFont="1" applyFill="1" applyBorder="1" applyAlignment="1">
      <alignment horizontal="center" vertical="top" wrapText="1"/>
    </xf>
    <xf numFmtId="169" fontId="5" fillId="0" borderId="27" xfId="0" applyNumberFormat="1" applyFont="1" applyBorder="1" applyAlignment="1">
      <alignment horizontal="center"/>
    </xf>
    <xf numFmtId="169" fontId="5" fillId="0" borderId="47" xfId="0" applyNumberFormat="1" applyFont="1" applyBorder="1" applyAlignment="1">
      <alignment horizontal="center"/>
    </xf>
    <xf numFmtId="169" fontId="6" fillId="0" borderId="51" xfId="0" applyNumberFormat="1" applyFont="1" applyBorder="1" applyAlignment="1">
      <alignment horizontal="center" vertical="top" wrapText="1"/>
    </xf>
    <xf numFmtId="169" fontId="7" fillId="0" borderId="46" xfId="0" applyNumberFormat="1" applyFont="1" applyBorder="1" applyAlignment="1">
      <alignment horizontal="center" vertical="top" wrapText="1"/>
    </xf>
    <xf numFmtId="169" fontId="6" fillId="0" borderId="42" xfId="0" applyNumberFormat="1" applyFont="1" applyBorder="1" applyAlignment="1">
      <alignment horizontal="center" vertical="top" wrapText="1"/>
    </xf>
    <xf numFmtId="169" fontId="6" fillId="0" borderId="47" xfId="0" applyNumberFormat="1" applyFont="1" applyBorder="1" applyAlignment="1">
      <alignment horizontal="center" vertical="top" wrapText="1"/>
    </xf>
    <xf numFmtId="169" fontId="6" fillId="0" borderId="46" xfId="0" applyNumberFormat="1" applyFont="1" applyBorder="1" applyAlignment="1">
      <alignment horizontal="center" vertical="top" wrapText="1"/>
    </xf>
    <xf numFmtId="169" fontId="5" fillId="0" borderId="47" xfId="0" applyNumberFormat="1" applyFont="1" applyBorder="1" applyAlignment="1">
      <alignment horizontal="center" vertical="top" wrapText="1"/>
    </xf>
    <xf numFmtId="169" fontId="5" fillId="0" borderId="52" xfId="0" applyNumberFormat="1" applyFont="1" applyBorder="1" applyAlignment="1">
      <alignment horizontal="center" vertical="top" wrapText="1"/>
    </xf>
    <xf numFmtId="169" fontId="5" fillId="0" borderId="53" xfId="0" applyNumberFormat="1" applyFont="1" applyBorder="1" applyAlignment="1">
      <alignment horizontal="center" vertical="top" wrapText="1"/>
    </xf>
    <xf numFmtId="169" fontId="7" fillId="0" borderId="42" xfId="0" applyNumberFormat="1" applyFont="1" applyBorder="1" applyAlignment="1">
      <alignment horizontal="center" vertical="top" wrapText="1"/>
    </xf>
    <xf numFmtId="169" fontId="7" fillId="0" borderId="47" xfId="0" applyNumberFormat="1" applyFont="1" applyBorder="1" applyAlignment="1">
      <alignment horizontal="center" vertical="top" wrapText="1"/>
    </xf>
    <xf numFmtId="0" fontId="5" fillId="0" borderId="54" xfId="0" applyFont="1" applyBorder="1" applyAlignment="1">
      <alignment horizontal="center" vertical="top" wrapText="1"/>
    </xf>
    <xf numFmtId="0" fontId="5" fillId="0" borderId="5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justify" vertical="top" wrapText="1"/>
    </xf>
    <xf numFmtId="0" fontId="1" fillId="0" borderId="16" xfId="0" applyFont="1" applyBorder="1" applyAlignment="1">
      <alignment horizontal="center" vertical="top" wrapText="1"/>
    </xf>
    <xf numFmtId="2" fontId="7" fillId="0" borderId="46" xfId="0" applyNumberFormat="1" applyFont="1" applyBorder="1" applyAlignment="1">
      <alignment horizontal="center" vertical="top" wrapText="1"/>
    </xf>
    <xf numFmtId="2" fontId="7" fillId="0" borderId="42" xfId="0" applyNumberFormat="1" applyFont="1" applyBorder="1" applyAlignment="1">
      <alignment horizontal="center" vertical="top" wrapText="1"/>
    </xf>
    <xf numFmtId="2" fontId="7" fillId="0" borderId="47" xfId="0" applyNumberFormat="1" applyFont="1" applyBorder="1" applyAlignment="1">
      <alignment horizontal="center" vertical="top" wrapText="1"/>
    </xf>
    <xf numFmtId="169" fontId="5" fillId="0" borderId="46" xfId="0" applyNumberFormat="1" applyFont="1" applyBorder="1" applyAlignment="1">
      <alignment horizontal="center" vertical="top" wrapText="1"/>
    </xf>
    <xf numFmtId="169" fontId="5" fillId="0" borderId="33" xfId="0" applyNumberFormat="1" applyFont="1" applyBorder="1" applyAlignment="1">
      <alignment horizontal="center" vertical="top" wrapText="1"/>
    </xf>
    <xf numFmtId="169" fontId="5" fillId="0" borderId="56" xfId="0" applyNumberFormat="1" applyFont="1" applyBorder="1" applyAlignment="1">
      <alignment horizontal="center" vertical="top" wrapText="1"/>
    </xf>
    <xf numFmtId="0" fontId="0" fillId="0" borderId="57" xfId="0" applyFont="1" applyBorder="1" applyAlignment="1">
      <alignment/>
    </xf>
    <xf numFmtId="0" fontId="0" fillId="0" borderId="58" xfId="0" applyFont="1" applyBorder="1" applyAlignment="1">
      <alignment/>
    </xf>
    <xf numFmtId="2" fontId="6" fillId="0" borderId="42" xfId="0" applyNumberFormat="1" applyFont="1" applyBorder="1" applyAlignment="1">
      <alignment horizontal="center" vertical="top" wrapText="1"/>
    </xf>
    <xf numFmtId="2" fontId="6" fillId="0" borderId="47" xfId="0" applyNumberFormat="1" applyFont="1" applyBorder="1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59" xfId="0" applyFont="1" applyBorder="1" applyAlignment="1">
      <alignment horizontal="center" vertical="top" wrapText="1"/>
    </xf>
    <xf numFmtId="0" fontId="4" fillId="0" borderId="60" xfId="0" applyFont="1" applyBorder="1" applyAlignment="1">
      <alignment horizontal="center" vertical="top" wrapText="1"/>
    </xf>
    <xf numFmtId="0" fontId="0" fillId="0" borderId="60" xfId="0" applyBorder="1" applyAlignment="1">
      <alignment/>
    </xf>
    <xf numFmtId="0" fontId="0" fillId="0" borderId="61" xfId="0" applyBorder="1" applyAlignment="1">
      <alignment/>
    </xf>
    <xf numFmtId="0" fontId="4" fillId="0" borderId="62" xfId="0" applyFont="1" applyBorder="1" applyAlignment="1">
      <alignment horizontal="center" vertical="top" wrapText="1"/>
    </xf>
    <xf numFmtId="0" fontId="4" fillId="0" borderId="63" xfId="0" applyFont="1" applyBorder="1" applyAlignment="1">
      <alignment horizontal="center" vertical="top" wrapText="1"/>
    </xf>
    <xf numFmtId="0" fontId="0" fillId="0" borderId="63" xfId="0" applyBorder="1" applyAlignment="1">
      <alignment/>
    </xf>
    <xf numFmtId="0" fontId="0" fillId="0" borderId="64" xfId="0" applyBorder="1" applyAlignment="1">
      <alignment/>
    </xf>
    <xf numFmtId="49" fontId="9" fillId="0" borderId="32" xfId="0" applyNumberFormat="1" applyFont="1" applyBorder="1" applyAlignment="1">
      <alignment horizontal="center" vertical="top" wrapText="1"/>
    </xf>
    <xf numFmtId="49" fontId="9" fillId="0" borderId="53" xfId="0" applyNumberFormat="1" applyFont="1" applyBorder="1" applyAlignment="1">
      <alignment horizontal="center" vertical="top" wrapText="1"/>
    </xf>
    <xf numFmtId="49" fontId="5" fillId="0" borderId="13" xfId="0" applyNumberFormat="1" applyFont="1" applyBorder="1" applyAlignment="1">
      <alignment vertical="top" wrapText="1"/>
    </xf>
    <xf numFmtId="49" fontId="5" fillId="0" borderId="57" xfId="0" applyNumberFormat="1" applyFont="1" applyBorder="1" applyAlignment="1">
      <alignment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57" xfId="0" applyFont="1" applyBorder="1" applyAlignment="1">
      <alignment horizontal="center" vertical="top" wrapText="1"/>
    </xf>
    <xf numFmtId="49" fontId="9" fillId="0" borderId="33" xfId="0" applyNumberFormat="1" applyFont="1" applyBorder="1" applyAlignment="1">
      <alignment horizontal="center" vertical="top" wrapText="1"/>
    </xf>
    <xf numFmtId="49" fontId="9" fillId="0" borderId="31" xfId="0" applyNumberFormat="1" applyFont="1" applyBorder="1" applyAlignment="1">
      <alignment horizontal="center" vertical="top" wrapText="1"/>
    </xf>
    <xf numFmtId="49" fontId="5" fillId="0" borderId="17" xfId="0" applyNumberFormat="1" applyFont="1" applyBorder="1" applyAlignment="1">
      <alignment vertical="top" wrapText="1"/>
    </xf>
    <xf numFmtId="49" fontId="5" fillId="0" borderId="14" xfId="0" applyNumberFormat="1" applyFont="1" applyBorder="1" applyAlignment="1">
      <alignment vertical="top" wrapText="1"/>
    </xf>
    <xf numFmtId="0" fontId="5" fillId="0" borderId="17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49" fontId="14" fillId="0" borderId="65" xfId="0" applyNumberFormat="1" applyFont="1" applyBorder="1" applyAlignment="1">
      <alignment horizontal="center" vertical="top" wrapText="1"/>
    </xf>
    <xf numFmtId="0" fontId="0" fillId="0" borderId="33" xfId="0" applyBorder="1" applyAlignment="1">
      <alignment horizontal="center" vertical="top" wrapText="1"/>
    </xf>
    <xf numFmtId="0" fontId="0" fillId="0" borderId="53" xfId="0" applyBorder="1" applyAlignment="1">
      <alignment horizontal="center" vertical="top" wrapText="1"/>
    </xf>
    <xf numFmtId="49" fontId="7" fillId="0" borderId="66" xfId="0" applyNumberFormat="1" applyFont="1" applyFill="1" applyBorder="1" applyAlignment="1">
      <alignment vertical="top" wrapText="1"/>
    </xf>
    <xf numFmtId="0" fontId="10" fillId="0" borderId="17" xfId="0" applyFont="1" applyBorder="1" applyAlignment="1">
      <alignment vertical="top" wrapText="1"/>
    </xf>
    <xf numFmtId="0" fontId="10" fillId="0" borderId="57" xfId="0" applyFont="1" applyBorder="1" applyAlignment="1">
      <alignment vertical="top" wrapText="1"/>
    </xf>
    <xf numFmtId="0" fontId="5" fillId="0" borderId="67" xfId="0" applyFont="1" applyBorder="1" applyAlignment="1">
      <alignment horizontal="center" vertical="top" wrapText="1"/>
    </xf>
    <xf numFmtId="0" fontId="0" fillId="0" borderId="41" xfId="0" applyBorder="1" applyAlignment="1">
      <alignment horizontal="center" vertical="top" wrapText="1"/>
    </xf>
    <xf numFmtId="0" fontId="0" fillId="0" borderId="68" xfId="0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0" fontId="5" fillId="0" borderId="66" xfId="0" applyFont="1" applyBorder="1" applyAlignment="1">
      <alignment horizontal="center" vertical="top" wrapText="1"/>
    </xf>
    <xf numFmtId="0" fontId="0" fillId="0" borderId="57" xfId="0" applyBorder="1" applyAlignment="1">
      <alignment horizontal="center" vertical="top" wrapText="1"/>
    </xf>
    <xf numFmtId="49" fontId="9" fillId="0" borderId="65" xfId="0" applyNumberFormat="1" applyFont="1" applyBorder="1" applyAlignment="1">
      <alignment horizontal="center" vertical="top" wrapText="1"/>
    </xf>
    <xf numFmtId="49" fontId="5" fillId="0" borderId="66" xfId="0" applyNumberFormat="1" applyFont="1" applyBorder="1" applyAlignment="1">
      <alignment vertical="top" wrapText="1"/>
    </xf>
    <xf numFmtId="49" fontId="14" fillId="0" borderId="33" xfId="0" applyNumberFormat="1" applyFont="1" applyBorder="1" applyAlignment="1">
      <alignment horizontal="center" vertical="top" wrapText="1"/>
    </xf>
    <xf numFmtId="49" fontId="14" fillId="0" borderId="53" xfId="0" applyNumberFormat="1" applyFont="1" applyBorder="1" applyAlignment="1">
      <alignment horizontal="center" vertical="top" wrapText="1"/>
    </xf>
    <xf numFmtId="49" fontId="7" fillId="0" borderId="66" xfId="0" applyNumberFormat="1" applyFont="1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0" fillId="0" borderId="57" xfId="0" applyBorder="1" applyAlignment="1">
      <alignment vertical="top" wrapText="1"/>
    </xf>
    <xf numFmtId="0" fontId="5" fillId="0" borderId="41" xfId="0" applyFont="1" applyBorder="1" applyAlignment="1">
      <alignment horizontal="center" vertical="top" wrapText="1"/>
    </xf>
    <xf numFmtId="0" fontId="5" fillId="0" borderId="68" xfId="0" applyFont="1" applyBorder="1" applyAlignment="1">
      <alignment horizontal="center" vertical="top" wrapText="1"/>
    </xf>
    <xf numFmtId="0" fontId="0" fillId="0" borderId="14" xfId="0" applyBorder="1" applyAlignment="1">
      <alignment horizontal="center" vertical="top" wrapText="1"/>
    </xf>
    <xf numFmtId="0" fontId="0" fillId="0" borderId="31" xfId="0" applyBorder="1" applyAlignment="1">
      <alignment horizontal="center" vertical="top" wrapText="1"/>
    </xf>
    <xf numFmtId="0" fontId="5" fillId="0" borderId="17" xfId="0" applyFont="1" applyBorder="1" applyAlignment="1">
      <alignment vertical="top" wrapText="1"/>
    </xf>
    <xf numFmtId="0" fontId="7" fillId="0" borderId="66" xfId="0" applyFont="1" applyBorder="1" applyAlignment="1">
      <alignment vertical="top" wrapText="1"/>
    </xf>
    <xf numFmtId="0" fontId="5" fillId="0" borderId="13" xfId="0" applyFont="1" applyBorder="1" applyAlignment="1">
      <alignment vertical="top" wrapText="1"/>
    </xf>
    <xf numFmtId="0" fontId="5" fillId="0" borderId="17" xfId="0" applyFont="1" applyFill="1" applyBorder="1" applyAlignment="1">
      <alignment vertical="top" wrapText="1"/>
    </xf>
    <xf numFmtId="0" fontId="0" fillId="0" borderId="17" xfId="0" applyFill="1" applyBorder="1" applyAlignment="1">
      <alignment vertical="top" wrapText="1"/>
    </xf>
    <xf numFmtId="0" fontId="7" fillId="0" borderId="66" xfId="0" applyFont="1" applyBorder="1" applyAlignment="1">
      <alignment vertical="top"/>
    </xf>
    <xf numFmtId="0" fontId="0" fillId="0" borderId="17" xfId="0" applyBorder="1" applyAlignment="1">
      <alignment vertical="top"/>
    </xf>
    <xf numFmtId="0" fontId="0" fillId="0" borderId="57" xfId="0" applyBorder="1" applyAlignment="1">
      <alignment vertical="top"/>
    </xf>
    <xf numFmtId="0" fontId="8" fillId="0" borderId="17" xfId="0" applyFont="1" applyBorder="1" applyAlignment="1">
      <alignment vertical="top" wrapText="1"/>
    </xf>
    <xf numFmtId="49" fontId="5" fillId="0" borderId="32" xfId="0" applyNumberFormat="1" applyFont="1" applyBorder="1" applyAlignment="1">
      <alignment horizontal="center" vertical="top" wrapText="1"/>
    </xf>
    <xf numFmtId="49" fontId="5" fillId="0" borderId="33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vertical="top" wrapText="1"/>
    </xf>
    <xf numFmtId="0" fontId="9" fillId="0" borderId="33" xfId="0" applyFont="1" applyBorder="1" applyAlignment="1">
      <alignment horizontal="center" vertical="top" wrapText="1"/>
    </xf>
    <xf numFmtId="49" fontId="6" fillId="0" borderId="65" xfId="0" applyNumberFormat="1" applyFont="1" applyBorder="1" applyAlignment="1">
      <alignment horizontal="center" vertical="top" wrapText="1"/>
    </xf>
    <xf numFmtId="49" fontId="6" fillId="0" borderId="33" xfId="0" applyNumberFormat="1" applyFont="1" applyBorder="1" applyAlignment="1">
      <alignment horizontal="center" vertical="top" wrapText="1"/>
    </xf>
    <xf numFmtId="49" fontId="6" fillId="0" borderId="53" xfId="0" applyNumberFormat="1" applyFont="1" applyBorder="1" applyAlignment="1">
      <alignment horizontal="center" vertical="top" wrapText="1"/>
    </xf>
    <xf numFmtId="49" fontId="5" fillId="0" borderId="31" xfId="0" applyNumberFormat="1" applyFont="1" applyBorder="1" applyAlignment="1">
      <alignment horizontal="center" vertical="top" wrapText="1"/>
    </xf>
    <xf numFmtId="0" fontId="0" fillId="0" borderId="13" xfId="0" applyBorder="1" applyAlignment="1">
      <alignment/>
    </xf>
    <xf numFmtId="0" fontId="6" fillId="0" borderId="65" xfId="0" applyFont="1" applyBorder="1" applyAlignment="1">
      <alignment horizontal="center" vertical="top" wrapText="1"/>
    </xf>
    <xf numFmtId="0" fontId="6" fillId="0" borderId="33" xfId="0" applyFont="1" applyBorder="1" applyAlignment="1">
      <alignment horizontal="center" vertical="top" wrapText="1"/>
    </xf>
    <xf numFmtId="0" fontId="6" fillId="0" borderId="53" xfId="0" applyFont="1" applyBorder="1" applyAlignment="1">
      <alignment horizontal="center" vertical="top" wrapText="1"/>
    </xf>
    <xf numFmtId="0" fontId="13" fillId="0" borderId="17" xfId="0" applyFont="1" applyBorder="1" applyAlignment="1">
      <alignment vertical="top" wrapText="1"/>
    </xf>
    <xf numFmtId="0" fontId="13" fillId="0" borderId="57" xfId="0" applyFont="1" applyBorder="1" applyAlignment="1">
      <alignment vertical="top" wrapText="1"/>
    </xf>
    <xf numFmtId="0" fontId="0" fillId="0" borderId="66" xfId="0" applyBorder="1" applyAlignment="1">
      <alignment horizontal="center" vertical="top" wrapText="1"/>
    </xf>
    <xf numFmtId="0" fontId="0" fillId="0" borderId="31" xfId="0" applyBorder="1" applyAlignment="1">
      <alignment vertical="top" wrapText="1"/>
    </xf>
    <xf numFmtId="49" fontId="7" fillId="0" borderId="17" xfId="0" applyNumberFormat="1" applyFont="1" applyBorder="1" applyAlignment="1">
      <alignment vertical="top" wrapText="1"/>
    </xf>
    <xf numFmtId="49" fontId="7" fillId="0" borderId="57" xfId="0" applyNumberFormat="1" applyFont="1" applyBorder="1" applyAlignment="1">
      <alignment vertical="top" wrapText="1"/>
    </xf>
    <xf numFmtId="0" fontId="5" fillId="0" borderId="32" xfId="0" applyFont="1" applyBorder="1" applyAlignment="1">
      <alignment horizontal="center" vertical="top" wrapText="1"/>
    </xf>
    <xf numFmtId="0" fontId="5" fillId="0" borderId="33" xfId="0" applyFont="1" applyBorder="1" applyAlignment="1">
      <alignment horizontal="center" vertical="top" wrapText="1"/>
    </xf>
    <xf numFmtId="0" fontId="6" fillId="0" borderId="65" xfId="0" applyFont="1" applyBorder="1" applyAlignment="1">
      <alignment vertical="top" wrapText="1"/>
    </xf>
    <xf numFmtId="0" fontId="6" fillId="0" borderId="33" xfId="0" applyFont="1" applyBorder="1" applyAlignment="1">
      <alignment vertical="top" wrapText="1"/>
    </xf>
    <xf numFmtId="0" fontId="6" fillId="0" borderId="53" xfId="0" applyFont="1" applyBorder="1" applyAlignment="1">
      <alignment vertical="top" wrapText="1"/>
    </xf>
    <xf numFmtId="0" fontId="5" fillId="0" borderId="14" xfId="0" applyFont="1" applyBorder="1" applyAlignment="1">
      <alignment vertical="top" wrapText="1"/>
    </xf>
    <xf numFmtId="49" fontId="6" fillId="0" borderId="21" xfId="0" applyNumberFormat="1" applyFont="1" applyBorder="1" applyAlignment="1">
      <alignment horizontal="center" vertical="top" wrapText="1"/>
    </xf>
    <xf numFmtId="49" fontId="6" fillId="0" borderId="22" xfId="0" applyNumberFormat="1" applyFont="1" applyBorder="1" applyAlignment="1">
      <alignment horizontal="center" vertical="top" wrapText="1"/>
    </xf>
    <xf numFmtId="49" fontId="6" fillId="0" borderId="23" xfId="0" applyNumberFormat="1" applyFont="1" applyBorder="1" applyAlignment="1">
      <alignment horizontal="center" vertical="top" wrapText="1"/>
    </xf>
    <xf numFmtId="49" fontId="7" fillId="0" borderId="15" xfId="0" applyNumberFormat="1" applyFont="1" applyBorder="1" applyAlignment="1">
      <alignment vertical="top" wrapText="1"/>
    </xf>
    <xf numFmtId="0" fontId="0" fillId="0" borderId="12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49" fontId="5" fillId="0" borderId="13" xfId="0" applyNumberFormat="1" applyFont="1" applyFill="1" applyBorder="1" applyAlignment="1">
      <alignment vertical="top" wrapText="1"/>
    </xf>
    <xf numFmtId="0" fontId="0" fillId="0" borderId="14" xfId="0" applyFill="1" applyBorder="1" applyAlignment="1">
      <alignment/>
    </xf>
    <xf numFmtId="49" fontId="5" fillId="0" borderId="13" xfId="0" applyNumberFormat="1" applyFont="1" applyFill="1" applyBorder="1" applyAlignment="1">
      <alignment horizontal="justify" vertical="top" wrapText="1"/>
    </xf>
    <xf numFmtId="0" fontId="0" fillId="0" borderId="14" xfId="0" applyFill="1" applyBorder="1" applyAlignment="1">
      <alignment vertical="top" wrapText="1"/>
    </xf>
    <xf numFmtId="49" fontId="5" fillId="0" borderId="13" xfId="0" applyNumberFormat="1" applyFont="1" applyBorder="1" applyAlignment="1">
      <alignment horizontal="justify" vertical="top" wrapText="1"/>
    </xf>
    <xf numFmtId="0" fontId="0" fillId="0" borderId="14" xfId="0" applyBorder="1" applyAlignment="1">
      <alignment horizontal="justify" vertical="top" wrapText="1"/>
    </xf>
    <xf numFmtId="49" fontId="6" fillId="0" borderId="65" xfId="0" applyNumberFormat="1" applyFont="1" applyBorder="1" applyAlignment="1">
      <alignment vertical="top" wrapText="1"/>
    </xf>
    <xf numFmtId="0" fontId="0" fillId="0" borderId="33" xfId="0" applyBorder="1" applyAlignment="1">
      <alignment vertical="top" wrapText="1"/>
    </xf>
    <xf numFmtId="0" fontId="0" fillId="0" borderId="53" xfId="0" applyBorder="1" applyAlignment="1">
      <alignment vertical="top" wrapText="1"/>
    </xf>
    <xf numFmtId="49" fontId="12" fillId="0" borderId="66" xfId="0" applyNumberFormat="1" applyFont="1" applyBorder="1" applyAlignment="1">
      <alignment vertical="top" wrapText="1"/>
    </xf>
    <xf numFmtId="49" fontId="12" fillId="0" borderId="17" xfId="0" applyNumberFormat="1" applyFont="1" applyBorder="1" applyAlignment="1">
      <alignment vertical="top" wrapText="1"/>
    </xf>
    <xf numFmtId="0" fontId="3" fillId="0" borderId="6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57" xfId="0" applyFont="1" applyBorder="1" applyAlignment="1">
      <alignment horizontal="center" vertical="center" wrapText="1"/>
    </xf>
    <xf numFmtId="0" fontId="6" fillId="0" borderId="6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6" fillId="0" borderId="57" xfId="0" applyFont="1" applyBorder="1" applyAlignment="1">
      <alignment horizontal="center" vertical="top" wrapText="1"/>
    </xf>
    <xf numFmtId="0" fontId="6" fillId="0" borderId="67" xfId="0" applyFont="1" applyBorder="1" applyAlignment="1">
      <alignment horizontal="center" vertical="top" wrapText="1"/>
    </xf>
    <xf numFmtId="0" fontId="6" fillId="0" borderId="41" xfId="0" applyFont="1" applyBorder="1" applyAlignment="1">
      <alignment horizontal="center" vertical="top" wrapText="1"/>
    </xf>
    <xf numFmtId="0" fontId="6" fillId="0" borderId="68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6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5" fillId="0" borderId="25" xfId="0" applyFont="1" applyBorder="1" applyAlignment="1">
      <alignment horizontal="center" vertical="top" wrapText="1"/>
    </xf>
    <xf numFmtId="0" fontId="5" fillId="0" borderId="27" xfId="0" applyFont="1" applyBorder="1" applyAlignment="1">
      <alignment horizontal="center" vertical="top" wrapText="1"/>
    </xf>
    <xf numFmtId="49" fontId="7" fillId="0" borderId="66" xfId="0" applyNumberFormat="1" applyFont="1" applyBorder="1" applyAlignment="1">
      <alignment horizontal="justify" vertical="top" wrapText="1"/>
    </xf>
    <xf numFmtId="49" fontId="7" fillId="0" borderId="17" xfId="0" applyNumberFormat="1" applyFont="1" applyBorder="1" applyAlignment="1">
      <alignment horizontal="justify" vertical="top" wrapText="1"/>
    </xf>
    <xf numFmtId="49" fontId="7" fillId="0" borderId="57" xfId="0" applyNumberFormat="1" applyFont="1" applyBorder="1" applyAlignment="1">
      <alignment horizontal="justify"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2" fillId="0" borderId="69" xfId="0" applyFont="1" applyBorder="1" applyAlignment="1">
      <alignment horizontal="center" vertical="top" wrapText="1"/>
    </xf>
    <xf numFmtId="0" fontId="2" fillId="0" borderId="3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62" xfId="0" applyFont="1" applyBorder="1" applyAlignment="1">
      <alignment horizontal="center" vertical="top" wrapText="1"/>
    </xf>
    <xf numFmtId="0" fontId="2" fillId="0" borderId="63" xfId="0" applyFont="1" applyBorder="1" applyAlignment="1">
      <alignment horizontal="center" vertical="top" wrapText="1"/>
    </xf>
    <xf numFmtId="0" fontId="15" fillId="0" borderId="33" xfId="0" applyFont="1" applyBorder="1" applyAlignment="1">
      <alignment horizontal="center" vertical="top" wrapText="1"/>
    </xf>
    <xf numFmtId="0" fontId="0" fillId="0" borderId="17" xfId="0" applyBorder="1" applyAlignment="1">
      <alignment/>
    </xf>
    <xf numFmtId="0" fontId="3" fillId="0" borderId="66" xfId="0" applyFont="1" applyBorder="1" applyAlignment="1">
      <alignment vertical="top" wrapText="1"/>
    </xf>
    <xf numFmtId="0" fontId="0" fillId="0" borderId="57" xfId="0" applyBorder="1" applyAlignment="1">
      <alignment/>
    </xf>
    <xf numFmtId="0" fontId="5" fillId="0" borderId="70" xfId="0" applyFont="1" applyBorder="1" applyAlignment="1">
      <alignment horizontal="center" vertical="top" wrapText="1"/>
    </xf>
    <xf numFmtId="0" fontId="0" fillId="0" borderId="71" xfId="0" applyBorder="1" applyAlignment="1">
      <alignment/>
    </xf>
    <xf numFmtId="0" fontId="0" fillId="0" borderId="58" xfId="0" applyBorder="1" applyAlignment="1">
      <alignment/>
    </xf>
    <xf numFmtId="0" fontId="16" fillId="0" borderId="33" xfId="0" applyFont="1" applyBorder="1" applyAlignment="1">
      <alignment horizontal="center" vertical="top" wrapText="1"/>
    </xf>
    <xf numFmtId="0" fontId="16" fillId="0" borderId="53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41" xfId="0" applyFont="1" applyBorder="1" applyAlignment="1">
      <alignment horizontal="center" vertical="center" wrapText="1"/>
    </xf>
    <xf numFmtId="0" fontId="5" fillId="0" borderId="68" xfId="0" applyFont="1" applyBorder="1" applyAlignment="1">
      <alignment horizontal="center" vertical="center" wrapText="1"/>
    </xf>
    <xf numFmtId="49" fontId="3" fillId="0" borderId="21" xfId="0" applyNumberFormat="1" applyFont="1" applyBorder="1" applyAlignment="1">
      <alignment horizontal="center" vertical="top" wrapText="1"/>
    </xf>
    <xf numFmtId="49" fontId="3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3" fillId="0" borderId="15" xfId="0" applyNumberFormat="1" applyFont="1" applyBorder="1" applyAlignment="1">
      <alignment horizontal="justify" vertical="top" wrapText="1"/>
    </xf>
    <xf numFmtId="49" fontId="3" fillId="0" borderId="12" xfId="0" applyNumberFormat="1" applyFont="1" applyBorder="1" applyAlignment="1">
      <alignment horizontal="justify" vertical="top" wrapText="1"/>
    </xf>
    <xf numFmtId="49" fontId="3" fillId="0" borderId="16" xfId="0" applyNumberFormat="1" applyFont="1" applyBorder="1" applyAlignment="1">
      <alignment horizontal="justify" vertical="top" wrapText="1"/>
    </xf>
    <xf numFmtId="0" fontId="0" fillId="0" borderId="17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 wrapText="1"/>
    </xf>
    <xf numFmtId="49" fontId="9" fillId="0" borderId="22" xfId="0" applyNumberFormat="1" applyFont="1" applyBorder="1" applyAlignment="1">
      <alignment horizontal="center" vertical="top" wrapText="1"/>
    </xf>
    <xf numFmtId="49" fontId="5" fillId="0" borderId="12" xfId="0" applyNumberFormat="1" applyFont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24"/>
  <sheetViews>
    <sheetView tabSelected="1" zoomScale="90" zoomScaleNormal="90" zoomScalePageLayoutView="0" workbookViewId="0" topLeftCell="A290">
      <selection activeCell="G309" sqref="G309"/>
    </sheetView>
  </sheetViews>
  <sheetFormatPr defaultColWidth="9.00390625" defaultRowHeight="12.75"/>
  <cols>
    <col min="1" max="1" width="6.00390625" style="0" customWidth="1"/>
    <col min="2" max="2" width="23.625" style="0" customWidth="1"/>
    <col min="3" max="3" width="18.125" style="0" customWidth="1"/>
    <col min="4" max="4" width="9.00390625" style="0" customWidth="1"/>
    <col min="5" max="5" width="15.75390625" style="0" customWidth="1"/>
    <col min="6" max="6" width="12.75390625" style="0" customWidth="1"/>
    <col min="7" max="13" width="10.75390625" style="0" customWidth="1"/>
    <col min="14" max="14" width="10.625" style="0" customWidth="1"/>
    <col min="15" max="15" width="10.375" style="0" customWidth="1"/>
    <col min="16" max="16" width="9.625" style="0" customWidth="1"/>
    <col min="17" max="18" width="9.375" style="0" customWidth="1"/>
  </cols>
  <sheetData>
    <row r="1" ht="15.75">
      <c r="O1" s="22" t="s">
        <v>207</v>
      </c>
    </row>
    <row r="2" spans="13:17" ht="93.75" customHeight="1">
      <c r="M2" s="147" t="s">
        <v>230</v>
      </c>
      <c r="N2" s="148"/>
      <c r="O2" s="148"/>
      <c r="P2" s="148"/>
      <c r="Q2" s="148"/>
    </row>
    <row r="3" ht="15.75">
      <c r="H3" s="22"/>
    </row>
    <row r="5" spans="2:14" ht="15.75">
      <c r="B5" s="261" t="s">
        <v>162</v>
      </c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146"/>
    </row>
    <row r="6" spans="2:13" ht="15.75">
      <c r="B6" s="261" t="s">
        <v>228</v>
      </c>
      <c r="C6" s="262"/>
      <c r="D6" s="262"/>
      <c r="E6" s="262"/>
      <c r="F6" s="262"/>
      <c r="G6" s="262"/>
      <c r="H6" s="262"/>
      <c r="I6" s="262"/>
      <c r="J6" s="262"/>
      <c r="K6" s="262"/>
      <c r="L6" s="262"/>
      <c r="M6" s="262"/>
    </row>
    <row r="7" spans="2:13" ht="15.75">
      <c r="B7" s="261" t="s">
        <v>229</v>
      </c>
      <c r="C7" s="262"/>
      <c r="D7" s="262"/>
      <c r="E7" s="262"/>
      <c r="F7" s="262"/>
      <c r="G7" s="262"/>
      <c r="H7" s="262"/>
      <c r="I7" s="262"/>
      <c r="J7" s="262"/>
      <c r="K7" s="262"/>
      <c r="L7" s="262"/>
      <c r="M7" s="262"/>
    </row>
    <row r="8" ht="13.5" thickBot="1"/>
    <row r="9" spans="1:18" ht="22.5" customHeight="1" thickBot="1">
      <c r="A9" s="1" t="s">
        <v>0</v>
      </c>
      <c r="B9" s="263" t="s">
        <v>2</v>
      </c>
      <c r="C9" s="263" t="s">
        <v>3</v>
      </c>
      <c r="D9" s="263" t="s">
        <v>4</v>
      </c>
      <c r="E9" s="265" t="s">
        <v>5</v>
      </c>
      <c r="F9" s="266" t="s">
        <v>6</v>
      </c>
      <c r="G9" s="267"/>
      <c r="H9" s="267"/>
      <c r="I9" s="267"/>
      <c r="J9" s="267"/>
      <c r="K9" s="267"/>
      <c r="L9" s="267"/>
      <c r="M9" s="267"/>
      <c r="N9" s="155"/>
      <c r="O9" s="155"/>
      <c r="P9" s="155"/>
      <c r="Q9" s="155"/>
      <c r="R9" s="156"/>
    </row>
    <row r="10" spans="1:18" ht="15.75" thickBot="1">
      <c r="A10" s="2" t="s">
        <v>1</v>
      </c>
      <c r="B10" s="264"/>
      <c r="C10" s="264"/>
      <c r="D10" s="264"/>
      <c r="E10" s="264"/>
      <c r="F10" s="53" t="s">
        <v>7</v>
      </c>
      <c r="G10" s="53">
        <v>2014</v>
      </c>
      <c r="H10" s="53">
        <v>2015</v>
      </c>
      <c r="I10" s="54">
        <v>2016</v>
      </c>
      <c r="J10" s="55">
        <v>2017</v>
      </c>
      <c r="K10" s="55">
        <v>2018</v>
      </c>
      <c r="L10" s="56">
        <v>2019</v>
      </c>
      <c r="M10" s="59">
        <v>2020</v>
      </c>
      <c r="N10" s="59">
        <v>2021</v>
      </c>
      <c r="O10" s="56">
        <v>2022</v>
      </c>
      <c r="P10" s="59">
        <v>2023</v>
      </c>
      <c r="Q10" s="56">
        <v>2024</v>
      </c>
      <c r="R10" s="59">
        <v>2025</v>
      </c>
    </row>
    <row r="11" spans="1:18" ht="15.75" thickBot="1">
      <c r="A11" s="46">
        <v>1</v>
      </c>
      <c r="B11" s="46">
        <v>2</v>
      </c>
      <c r="C11" s="46">
        <v>3</v>
      </c>
      <c r="D11" s="46">
        <v>4</v>
      </c>
      <c r="E11" s="46">
        <v>5</v>
      </c>
      <c r="F11" s="46">
        <v>6</v>
      </c>
      <c r="G11" s="46">
        <v>7</v>
      </c>
      <c r="H11" s="46">
        <v>8</v>
      </c>
      <c r="I11" s="47">
        <v>9</v>
      </c>
      <c r="J11" s="48">
        <v>10</v>
      </c>
      <c r="K11" s="48">
        <v>11</v>
      </c>
      <c r="L11" s="48">
        <v>12</v>
      </c>
      <c r="M11" s="48">
        <v>13</v>
      </c>
      <c r="N11" s="58">
        <v>14</v>
      </c>
      <c r="O11" s="58">
        <v>15</v>
      </c>
      <c r="P11" s="58">
        <v>16</v>
      </c>
      <c r="Q11" s="58">
        <v>17</v>
      </c>
      <c r="R11" s="58">
        <v>18</v>
      </c>
    </row>
    <row r="12" spans="1:18" ht="17.25" thickBot="1">
      <c r="A12" s="149" t="s">
        <v>8</v>
      </c>
      <c r="B12" s="150"/>
      <c r="C12" s="150"/>
      <c r="D12" s="150"/>
      <c r="E12" s="150"/>
      <c r="F12" s="150"/>
      <c r="G12" s="150"/>
      <c r="H12" s="150"/>
      <c r="I12" s="150"/>
      <c r="J12" s="151"/>
      <c r="K12" s="151"/>
      <c r="L12" s="151"/>
      <c r="M12" s="151"/>
      <c r="N12" s="151"/>
      <c r="O12" s="151"/>
      <c r="P12" s="151"/>
      <c r="Q12" s="151"/>
      <c r="R12" s="152"/>
    </row>
    <row r="13" spans="1:18" ht="89.25">
      <c r="A13" s="131" t="s">
        <v>9</v>
      </c>
      <c r="B13" s="29" t="s">
        <v>66</v>
      </c>
      <c r="C13" s="18" t="s">
        <v>208</v>
      </c>
      <c r="D13" s="18" t="s">
        <v>65</v>
      </c>
      <c r="E13" s="18" t="s">
        <v>10</v>
      </c>
      <c r="F13" s="133"/>
      <c r="G13" s="133"/>
      <c r="H13" s="133"/>
      <c r="I13" s="133"/>
      <c r="J13" s="133"/>
      <c r="K13" s="133"/>
      <c r="L13" s="133"/>
      <c r="M13" s="133"/>
      <c r="N13" s="88"/>
      <c r="O13" s="88"/>
      <c r="P13" s="88"/>
      <c r="Q13" s="88"/>
      <c r="R13" s="89"/>
    </row>
    <row r="14" spans="1:18" ht="16.5" thickBot="1">
      <c r="A14" s="132" t="s">
        <v>11</v>
      </c>
      <c r="B14" s="134"/>
      <c r="C14" s="57"/>
      <c r="D14" s="57"/>
      <c r="E14" s="57"/>
      <c r="F14" s="135"/>
      <c r="G14" s="135"/>
      <c r="H14" s="135"/>
      <c r="I14" s="135"/>
      <c r="J14" s="135"/>
      <c r="K14" s="135"/>
      <c r="L14" s="135"/>
      <c r="M14" s="135"/>
      <c r="N14" s="92"/>
      <c r="O14" s="92"/>
      <c r="P14" s="92"/>
      <c r="Q14" s="92"/>
      <c r="R14" s="93"/>
    </row>
    <row r="15" spans="1:18" ht="17.25" thickBot="1">
      <c r="A15" s="153" t="s">
        <v>12</v>
      </c>
      <c r="B15" s="154"/>
      <c r="C15" s="154"/>
      <c r="D15" s="154"/>
      <c r="E15" s="154"/>
      <c r="F15" s="154"/>
      <c r="G15" s="154"/>
      <c r="H15" s="154"/>
      <c r="I15" s="154"/>
      <c r="J15" s="154"/>
      <c r="K15" s="154"/>
      <c r="L15" s="154"/>
      <c r="M15" s="154"/>
      <c r="N15" s="155"/>
      <c r="O15" s="155"/>
      <c r="P15" s="155"/>
      <c r="Q15" s="155"/>
      <c r="R15" s="156"/>
    </row>
    <row r="16" spans="1:18" s="4" customFormat="1" ht="27">
      <c r="A16" s="289"/>
      <c r="B16" s="244" t="s">
        <v>67</v>
      </c>
      <c r="C16" s="277" t="s">
        <v>14</v>
      </c>
      <c r="D16" s="279" t="s">
        <v>15</v>
      </c>
      <c r="E16" s="81" t="s">
        <v>68</v>
      </c>
      <c r="F16" s="82">
        <f>F20</f>
        <v>770600</v>
      </c>
      <c r="G16" s="30">
        <f aca="true" t="shared" si="0" ref="G16:R16">G20</f>
        <v>3100</v>
      </c>
      <c r="H16" s="30">
        <f t="shared" si="0"/>
        <v>35600</v>
      </c>
      <c r="I16" s="30">
        <f t="shared" si="0"/>
        <v>51100</v>
      </c>
      <c r="J16" s="30">
        <f t="shared" si="0"/>
        <v>61100</v>
      </c>
      <c r="K16" s="30">
        <f t="shared" si="0"/>
        <v>88100</v>
      </c>
      <c r="L16" s="30">
        <f t="shared" si="0"/>
        <v>94250</v>
      </c>
      <c r="M16" s="61">
        <f t="shared" si="0"/>
        <v>85350</v>
      </c>
      <c r="N16" s="61">
        <f t="shared" si="0"/>
        <v>74100</v>
      </c>
      <c r="O16" s="61">
        <f t="shared" si="0"/>
        <v>74100</v>
      </c>
      <c r="P16" s="61">
        <f t="shared" si="0"/>
        <v>66600</v>
      </c>
      <c r="Q16" s="61">
        <f t="shared" si="0"/>
        <v>68100</v>
      </c>
      <c r="R16" s="136">
        <f t="shared" si="0"/>
        <v>69100</v>
      </c>
    </row>
    <row r="17" spans="1:18" s="4" customFormat="1" ht="14.25">
      <c r="A17" s="289"/>
      <c r="B17" s="287"/>
      <c r="C17" s="277"/>
      <c r="D17" s="279"/>
      <c r="E17" s="27" t="s">
        <v>16</v>
      </c>
      <c r="F17" s="83">
        <f>F21</f>
        <v>71860</v>
      </c>
      <c r="G17" s="9">
        <f aca="true" t="shared" si="1" ref="G17:R17">G21</f>
        <v>300</v>
      </c>
      <c r="H17" s="9">
        <f t="shared" si="1"/>
        <v>3250</v>
      </c>
      <c r="I17" s="9">
        <f t="shared" si="1"/>
        <v>4500</v>
      </c>
      <c r="J17" s="9">
        <f t="shared" si="1"/>
        <v>5500</v>
      </c>
      <c r="K17" s="9">
        <f t="shared" si="1"/>
        <v>8100</v>
      </c>
      <c r="L17" s="9">
        <f t="shared" si="1"/>
        <v>8650</v>
      </c>
      <c r="M17" s="62">
        <f t="shared" si="1"/>
        <v>7760</v>
      </c>
      <c r="N17" s="62">
        <f t="shared" si="1"/>
        <v>6610</v>
      </c>
      <c r="O17" s="62">
        <f t="shared" si="1"/>
        <v>6610</v>
      </c>
      <c r="P17" s="62">
        <f t="shared" si="1"/>
        <v>5860</v>
      </c>
      <c r="Q17" s="62">
        <f t="shared" si="1"/>
        <v>7360</v>
      </c>
      <c r="R17" s="137">
        <f t="shared" si="1"/>
        <v>7360</v>
      </c>
    </row>
    <row r="18" spans="1:18" s="4" customFormat="1" ht="14.25">
      <c r="A18" s="289"/>
      <c r="B18" s="287"/>
      <c r="C18" s="277"/>
      <c r="D18" s="279"/>
      <c r="E18" s="27" t="s">
        <v>17</v>
      </c>
      <c r="F18" s="83">
        <f>F22</f>
        <v>646740</v>
      </c>
      <c r="G18" s="9">
        <f aca="true" t="shared" si="2" ref="G18:R18">G22</f>
        <v>2800</v>
      </c>
      <c r="H18" s="9">
        <f t="shared" si="2"/>
        <v>30350</v>
      </c>
      <c r="I18" s="9">
        <f t="shared" si="2"/>
        <v>41600</v>
      </c>
      <c r="J18" s="9">
        <f t="shared" si="2"/>
        <v>50600</v>
      </c>
      <c r="K18" s="9">
        <f t="shared" si="2"/>
        <v>75000</v>
      </c>
      <c r="L18" s="9">
        <f t="shared" si="2"/>
        <v>80600</v>
      </c>
      <c r="M18" s="62">
        <f t="shared" si="2"/>
        <v>72590</v>
      </c>
      <c r="N18" s="62">
        <f t="shared" si="2"/>
        <v>62490</v>
      </c>
      <c r="O18" s="62">
        <f t="shared" si="2"/>
        <v>62490</v>
      </c>
      <c r="P18" s="62">
        <f t="shared" si="2"/>
        <v>55740</v>
      </c>
      <c r="Q18" s="62">
        <f t="shared" si="2"/>
        <v>55740</v>
      </c>
      <c r="R18" s="137">
        <f t="shared" si="2"/>
        <v>56740</v>
      </c>
    </row>
    <row r="19" spans="1:18" s="4" customFormat="1" ht="26.25" thickBot="1">
      <c r="A19" s="290"/>
      <c r="B19" s="288"/>
      <c r="C19" s="278"/>
      <c r="D19" s="280"/>
      <c r="E19" s="28" t="s">
        <v>18</v>
      </c>
      <c r="F19" s="84">
        <f>F23</f>
        <v>52000</v>
      </c>
      <c r="G19" s="45">
        <f aca="true" t="shared" si="3" ref="G19:R19">G23</f>
        <v>0</v>
      </c>
      <c r="H19" s="45">
        <f t="shared" si="3"/>
        <v>2000</v>
      </c>
      <c r="I19" s="45">
        <f t="shared" si="3"/>
        <v>5000</v>
      </c>
      <c r="J19" s="45">
        <f t="shared" si="3"/>
        <v>5000</v>
      </c>
      <c r="K19" s="45">
        <f t="shared" si="3"/>
        <v>5000</v>
      </c>
      <c r="L19" s="45">
        <f t="shared" si="3"/>
        <v>5000</v>
      </c>
      <c r="M19" s="63">
        <f t="shared" si="3"/>
        <v>5000</v>
      </c>
      <c r="N19" s="63">
        <f t="shared" si="3"/>
        <v>5000</v>
      </c>
      <c r="O19" s="63">
        <f t="shared" si="3"/>
        <v>5000</v>
      </c>
      <c r="P19" s="63">
        <f t="shared" si="3"/>
        <v>5000</v>
      </c>
      <c r="Q19" s="63">
        <f t="shared" si="3"/>
        <v>5000</v>
      </c>
      <c r="R19" s="138">
        <f t="shared" si="3"/>
        <v>5000</v>
      </c>
    </row>
    <row r="20" spans="1:18" ht="14.25">
      <c r="A20" s="281" t="s">
        <v>13</v>
      </c>
      <c r="B20" s="284" t="s">
        <v>19</v>
      </c>
      <c r="C20" s="252" t="s">
        <v>20</v>
      </c>
      <c r="D20" s="35" t="s">
        <v>15</v>
      </c>
      <c r="E20" s="26" t="s">
        <v>7</v>
      </c>
      <c r="F20" s="87">
        <f>F21+F22+F23</f>
        <v>770600</v>
      </c>
      <c r="G20" s="19">
        <f aca="true" t="shared" si="4" ref="G20:R20">G21+G22+G23</f>
        <v>3100</v>
      </c>
      <c r="H20" s="19">
        <f t="shared" si="4"/>
        <v>35600</v>
      </c>
      <c r="I20" s="19">
        <f t="shared" si="4"/>
        <v>51100</v>
      </c>
      <c r="J20" s="19">
        <f t="shared" si="4"/>
        <v>61100</v>
      </c>
      <c r="K20" s="19">
        <f t="shared" si="4"/>
        <v>88100</v>
      </c>
      <c r="L20" s="19">
        <f t="shared" si="4"/>
        <v>94250</v>
      </c>
      <c r="M20" s="64">
        <f t="shared" si="4"/>
        <v>85350</v>
      </c>
      <c r="N20" s="64">
        <f t="shared" si="4"/>
        <v>74100</v>
      </c>
      <c r="O20" s="64">
        <f t="shared" si="4"/>
        <v>74100</v>
      </c>
      <c r="P20" s="64">
        <f t="shared" si="4"/>
        <v>66600</v>
      </c>
      <c r="Q20" s="64">
        <f t="shared" si="4"/>
        <v>68100</v>
      </c>
      <c r="R20" s="122">
        <f t="shared" si="4"/>
        <v>69100</v>
      </c>
    </row>
    <row r="21" spans="1:18" ht="12.75">
      <c r="A21" s="282"/>
      <c r="B21" s="285"/>
      <c r="C21" s="253"/>
      <c r="D21" s="36"/>
      <c r="E21" s="27" t="s">
        <v>16</v>
      </c>
      <c r="F21" s="90">
        <f aca="true" t="shared" si="5" ref="F21:R22">F25+F33+F45+F59</f>
        <v>71860</v>
      </c>
      <c r="G21" s="12">
        <f t="shared" si="5"/>
        <v>300</v>
      </c>
      <c r="H21" s="12">
        <f t="shared" si="5"/>
        <v>3250</v>
      </c>
      <c r="I21" s="12">
        <f t="shared" si="5"/>
        <v>4500</v>
      </c>
      <c r="J21" s="12">
        <f t="shared" si="5"/>
        <v>5500</v>
      </c>
      <c r="K21" s="12">
        <f t="shared" si="5"/>
        <v>8100</v>
      </c>
      <c r="L21" s="12">
        <f t="shared" si="5"/>
        <v>8650</v>
      </c>
      <c r="M21" s="65">
        <f t="shared" si="5"/>
        <v>7760</v>
      </c>
      <c r="N21" s="65">
        <f t="shared" si="5"/>
        <v>6610</v>
      </c>
      <c r="O21" s="65">
        <f t="shared" si="5"/>
        <v>6610</v>
      </c>
      <c r="P21" s="65">
        <f t="shared" si="5"/>
        <v>5860</v>
      </c>
      <c r="Q21" s="65">
        <f t="shared" si="5"/>
        <v>7360</v>
      </c>
      <c r="R21" s="123">
        <f t="shared" si="5"/>
        <v>7360</v>
      </c>
    </row>
    <row r="22" spans="1:18" ht="12.75">
      <c r="A22" s="282"/>
      <c r="B22" s="285"/>
      <c r="C22" s="253"/>
      <c r="D22" s="36"/>
      <c r="E22" s="27" t="s">
        <v>17</v>
      </c>
      <c r="F22" s="90">
        <f t="shared" si="5"/>
        <v>646740</v>
      </c>
      <c r="G22" s="12">
        <f t="shared" si="5"/>
        <v>2800</v>
      </c>
      <c r="H22" s="12">
        <f t="shared" si="5"/>
        <v>30350</v>
      </c>
      <c r="I22" s="12">
        <f t="shared" si="5"/>
        <v>41600</v>
      </c>
      <c r="J22" s="12">
        <f t="shared" si="5"/>
        <v>50600</v>
      </c>
      <c r="K22" s="12">
        <f t="shared" si="5"/>
        <v>75000</v>
      </c>
      <c r="L22" s="12">
        <f t="shared" si="5"/>
        <v>80600</v>
      </c>
      <c r="M22" s="65">
        <f t="shared" si="5"/>
        <v>72590</v>
      </c>
      <c r="N22" s="65">
        <f t="shared" si="5"/>
        <v>62490</v>
      </c>
      <c r="O22" s="65">
        <f t="shared" si="5"/>
        <v>62490</v>
      </c>
      <c r="P22" s="65">
        <f t="shared" si="5"/>
        <v>55740</v>
      </c>
      <c r="Q22" s="65">
        <f t="shared" si="5"/>
        <v>55740</v>
      </c>
      <c r="R22" s="123">
        <f t="shared" si="5"/>
        <v>56740</v>
      </c>
    </row>
    <row r="23" spans="1:18" ht="26.25" thickBot="1">
      <c r="A23" s="283"/>
      <c r="B23" s="286"/>
      <c r="C23" s="254"/>
      <c r="D23" s="44"/>
      <c r="E23" s="28" t="s">
        <v>18</v>
      </c>
      <c r="F23" s="91">
        <f>F35+F47</f>
        <v>52000</v>
      </c>
      <c r="G23" s="43">
        <f aca="true" t="shared" si="6" ref="G23:R23">G35+G47</f>
        <v>0</v>
      </c>
      <c r="H23" s="43">
        <f t="shared" si="6"/>
        <v>2000</v>
      </c>
      <c r="I23" s="43">
        <f t="shared" si="6"/>
        <v>5000</v>
      </c>
      <c r="J23" s="43">
        <f t="shared" si="6"/>
        <v>5000</v>
      </c>
      <c r="K23" s="43">
        <f t="shared" si="6"/>
        <v>5000</v>
      </c>
      <c r="L23" s="43">
        <f t="shared" si="6"/>
        <v>5000</v>
      </c>
      <c r="M23" s="66">
        <f t="shared" si="6"/>
        <v>5000</v>
      </c>
      <c r="N23" s="20">
        <f t="shared" si="6"/>
        <v>5000</v>
      </c>
      <c r="O23" s="20">
        <f t="shared" si="6"/>
        <v>5000</v>
      </c>
      <c r="P23" s="20">
        <f t="shared" si="6"/>
        <v>5000</v>
      </c>
      <c r="Q23" s="20">
        <f t="shared" si="6"/>
        <v>5000</v>
      </c>
      <c r="R23" s="124">
        <f t="shared" si="6"/>
        <v>5000</v>
      </c>
    </row>
    <row r="24" spans="1:18" ht="12.75">
      <c r="A24" s="206" t="s">
        <v>69</v>
      </c>
      <c r="B24" s="258" t="s">
        <v>21</v>
      </c>
      <c r="C24" s="180" t="s">
        <v>22</v>
      </c>
      <c r="D24" s="175" t="s">
        <v>213</v>
      </c>
      <c r="E24" s="94" t="s">
        <v>7</v>
      </c>
      <c r="F24" s="114">
        <f>F25+F26</f>
        <v>242000</v>
      </c>
      <c r="G24" s="85">
        <f aca="true" t="shared" si="7" ref="G24:R24">G25+G26</f>
        <v>2000</v>
      </c>
      <c r="H24" s="85">
        <f t="shared" si="7"/>
        <v>21000</v>
      </c>
      <c r="I24" s="85">
        <f t="shared" si="7"/>
        <v>21000</v>
      </c>
      <c r="J24" s="85">
        <f t="shared" si="7"/>
        <v>21000</v>
      </c>
      <c r="K24" s="85">
        <f t="shared" si="7"/>
        <v>21000</v>
      </c>
      <c r="L24" s="85">
        <f t="shared" si="7"/>
        <v>22000</v>
      </c>
      <c r="M24" s="86">
        <f t="shared" si="7"/>
        <v>22000</v>
      </c>
      <c r="N24" s="115">
        <f t="shared" si="7"/>
        <v>22000</v>
      </c>
      <c r="O24" s="86">
        <f t="shared" si="7"/>
        <v>22000</v>
      </c>
      <c r="P24" s="115">
        <f t="shared" si="7"/>
        <v>22000</v>
      </c>
      <c r="Q24" s="115">
        <f t="shared" si="7"/>
        <v>23000</v>
      </c>
      <c r="R24" s="121">
        <f t="shared" si="7"/>
        <v>23000</v>
      </c>
    </row>
    <row r="25" spans="1:18" ht="12.75">
      <c r="A25" s="207"/>
      <c r="B25" s="259"/>
      <c r="C25" s="167"/>
      <c r="D25" s="189"/>
      <c r="E25" s="95" t="s">
        <v>16</v>
      </c>
      <c r="F25" s="100">
        <f>F28+F30</f>
        <v>24200</v>
      </c>
      <c r="G25" s="13">
        <f aca="true" t="shared" si="8" ref="G25:R25">G28+G30</f>
        <v>200</v>
      </c>
      <c r="H25" s="13">
        <f t="shared" si="8"/>
        <v>2000</v>
      </c>
      <c r="I25" s="13">
        <f t="shared" si="8"/>
        <v>2000</v>
      </c>
      <c r="J25" s="13">
        <f t="shared" si="8"/>
        <v>2000</v>
      </c>
      <c r="K25" s="13">
        <f t="shared" si="8"/>
        <v>2000</v>
      </c>
      <c r="L25" s="13">
        <f t="shared" si="8"/>
        <v>2000</v>
      </c>
      <c r="M25" s="67">
        <f t="shared" si="8"/>
        <v>2000</v>
      </c>
      <c r="N25" s="67">
        <f t="shared" si="8"/>
        <v>2000</v>
      </c>
      <c r="O25" s="67">
        <f t="shared" si="8"/>
        <v>2000</v>
      </c>
      <c r="P25" s="67">
        <f t="shared" si="8"/>
        <v>2000</v>
      </c>
      <c r="Q25" s="67">
        <f t="shared" si="8"/>
        <v>3000</v>
      </c>
      <c r="R25" s="116">
        <f t="shared" si="8"/>
        <v>3000</v>
      </c>
    </row>
    <row r="26" spans="1:18" ht="12.75">
      <c r="A26" s="207"/>
      <c r="B26" s="259"/>
      <c r="C26" s="167"/>
      <c r="D26" s="189"/>
      <c r="E26" s="95" t="s">
        <v>17</v>
      </c>
      <c r="F26" s="100">
        <f>F29+F31</f>
        <v>217800</v>
      </c>
      <c r="G26" s="13">
        <f aca="true" t="shared" si="9" ref="G26:R26">G29+G31</f>
        <v>1800</v>
      </c>
      <c r="H26" s="13">
        <f t="shared" si="9"/>
        <v>19000</v>
      </c>
      <c r="I26" s="13">
        <f t="shared" si="9"/>
        <v>19000</v>
      </c>
      <c r="J26" s="13">
        <f t="shared" si="9"/>
        <v>19000</v>
      </c>
      <c r="K26" s="13">
        <f t="shared" si="9"/>
        <v>19000</v>
      </c>
      <c r="L26" s="13">
        <f t="shared" si="9"/>
        <v>20000</v>
      </c>
      <c r="M26" s="67">
        <f t="shared" si="9"/>
        <v>20000</v>
      </c>
      <c r="N26" s="67">
        <f t="shared" si="9"/>
        <v>20000</v>
      </c>
      <c r="O26" s="67">
        <f t="shared" si="9"/>
        <v>20000</v>
      </c>
      <c r="P26" s="67">
        <f t="shared" si="9"/>
        <v>20000</v>
      </c>
      <c r="Q26" s="67">
        <f t="shared" si="9"/>
        <v>20000</v>
      </c>
      <c r="R26" s="116">
        <f t="shared" si="9"/>
        <v>20000</v>
      </c>
    </row>
    <row r="27" spans="1:18" ht="12.75">
      <c r="A27" s="49"/>
      <c r="B27" s="16" t="s">
        <v>163</v>
      </c>
      <c r="C27" s="6"/>
      <c r="D27" s="6"/>
      <c r="E27" s="96"/>
      <c r="F27" s="101"/>
      <c r="G27" s="38"/>
      <c r="H27" s="38"/>
      <c r="I27" s="38"/>
      <c r="J27" s="38"/>
      <c r="K27" s="38"/>
      <c r="L27" s="38"/>
      <c r="M27" s="68"/>
      <c r="N27" s="60"/>
      <c r="O27" s="60"/>
      <c r="P27" s="60"/>
      <c r="Q27" s="60"/>
      <c r="R27" s="80"/>
    </row>
    <row r="28" spans="1:18" ht="12.75">
      <c r="A28" s="202" t="s">
        <v>103</v>
      </c>
      <c r="B28" s="232" t="s">
        <v>161</v>
      </c>
      <c r="C28" s="161" t="s">
        <v>74</v>
      </c>
      <c r="D28" s="161">
        <v>2014</v>
      </c>
      <c r="E28" s="36" t="s">
        <v>16</v>
      </c>
      <c r="F28" s="102">
        <f>SUM(G28:R28)</f>
        <v>200</v>
      </c>
      <c r="G28" s="13">
        <v>200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69">
        <v>0</v>
      </c>
      <c r="N28" s="69">
        <v>0</v>
      </c>
      <c r="O28" s="69">
        <v>0</v>
      </c>
      <c r="P28" s="69">
        <v>0</v>
      </c>
      <c r="Q28" s="69">
        <v>0</v>
      </c>
      <c r="R28" s="117">
        <v>0</v>
      </c>
    </row>
    <row r="29" spans="1:18" ht="12.75">
      <c r="A29" s="209"/>
      <c r="B29" s="233"/>
      <c r="C29" s="168"/>
      <c r="D29" s="168"/>
      <c r="E29" s="36" t="s">
        <v>17</v>
      </c>
      <c r="F29" s="102">
        <f>SUM(G29:R29)</f>
        <v>1800</v>
      </c>
      <c r="G29" s="13">
        <v>1800</v>
      </c>
      <c r="H29" s="17">
        <v>0</v>
      </c>
      <c r="I29" s="17">
        <v>0</v>
      </c>
      <c r="J29" s="17">
        <v>0</v>
      </c>
      <c r="K29" s="17">
        <v>0</v>
      </c>
      <c r="L29" s="17">
        <v>0</v>
      </c>
      <c r="M29" s="69">
        <v>0</v>
      </c>
      <c r="N29" s="69">
        <v>0</v>
      </c>
      <c r="O29" s="69">
        <v>0</v>
      </c>
      <c r="P29" s="69">
        <v>0</v>
      </c>
      <c r="Q29" s="69">
        <v>0</v>
      </c>
      <c r="R29" s="117">
        <v>0</v>
      </c>
    </row>
    <row r="30" spans="1:18" ht="12.75">
      <c r="A30" s="202" t="s">
        <v>104</v>
      </c>
      <c r="B30" s="234" t="s">
        <v>168</v>
      </c>
      <c r="C30" s="161" t="s">
        <v>74</v>
      </c>
      <c r="D30" s="161" t="s">
        <v>212</v>
      </c>
      <c r="E30" s="36" t="s">
        <v>16</v>
      </c>
      <c r="F30" s="102">
        <f>SUM(G30:R30)</f>
        <v>24000</v>
      </c>
      <c r="G30" s="13">
        <v>0</v>
      </c>
      <c r="H30" s="13">
        <v>2000</v>
      </c>
      <c r="I30" s="13">
        <v>2000</v>
      </c>
      <c r="J30" s="13">
        <v>2000</v>
      </c>
      <c r="K30" s="13">
        <v>2000</v>
      </c>
      <c r="L30" s="13">
        <v>2000</v>
      </c>
      <c r="M30" s="13">
        <v>2000</v>
      </c>
      <c r="N30" s="13">
        <v>2000</v>
      </c>
      <c r="O30" s="13">
        <v>2000</v>
      </c>
      <c r="P30" s="69">
        <v>2000</v>
      </c>
      <c r="Q30" s="69">
        <v>3000</v>
      </c>
      <c r="R30" s="117">
        <v>3000</v>
      </c>
    </row>
    <row r="31" spans="1:18" ht="13.5" thickBot="1">
      <c r="A31" s="209"/>
      <c r="B31" s="235"/>
      <c r="C31" s="168"/>
      <c r="D31" s="168"/>
      <c r="E31" s="36" t="s">
        <v>17</v>
      </c>
      <c r="F31" s="118">
        <f>SUM(G31:R31)</f>
        <v>216000</v>
      </c>
      <c r="G31" s="40">
        <v>0</v>
      </c>
      <c r="H31" s="40">
        <v>19000</v>
      </c>
      <c r="I31" s="40">
        <v>19000</v>
      </c>
      <c r="J31" s="40">
        <v>19000</v>
      </c>
      <c r="K31" s="40">
        <v>19000</v>
      </c>
      <c r="L31" s="40">
        <v>20000</v>
      </c>
      <c r="M31" s="40">
        <v>20000</v>
      </c>
      <c r="N31" s="40">
        <v>20000</v>
      </c>
      <c r="O31" s="40">
        <v>20000</v>
      </c>
      <c r="P31" s="119">
        <v>20000</v>
      </c>
      <c r="Q31" s="119">
        <v>20000</v>
      </c>
      <c r="R31" s="120">
        <v>20000</v>
      </c>
    </row>
    <row r="32" spans="1:18" ht="12.75">
      <c r="A32" s="206" t="s">
        <v>70</v>
      </c>
      <c r="B32" s="258" t="s">
        <v>24</v>
      </c>
      <c r="C32" s="180" t="s">
        <v>22</v>
      </c>
      <c r="D32" s="175" t="s">
        <v>213</v>
      </c>
      <c r="E32" s="94" t="s">
        <v>7</v>
      </c>
      <c r="F32" s="99">
        <f>F33+F34+F35</f>
        <v>306000</v>
      </c>
      <c r="G32" s="39">
        <f aca="true" t="shared" si="10" ref="G32:R32">G33+G34+G35</f>
        <v>0</v>
      </c>
      <c r="H32" s="39">
        <f t="shared" si="10"/>
        <v>2000</v>
      </c>
      <c r="I32" s="39">
        <f t="shared" si="10"/>
        <v>5000</v>
      </c>
      <c r="J32" s="39">
        <f t="shared" si="10"/>
        <v>9000</v>
      </c>
      <c r="K32" s="39">
        <f t="shared" si="10"/>
        <v>36000</v>
      </c>
      <c r="L32" s="39">
        <f t="shared" si="10"/>
        <v>36000</v>
      </c>
      <c r="M32" s="70">
        <f t="shared" si="10"/>
        <v>36000</v>
      </c>
      <c r="N32" s="70">
        <f t="shared" si="10"/>
        <v>36000</v>
      </c>
      <c r="O32" s="70">
        <f t="shared" si="10"/>
        <v>36000</v>
      </c>
      <c r="P32" s="70">
        <f t="shared" si="10"/>
        <v>36000</v>
      </c>
      <c r="Q32" s="70">
        <f t="shared" si="10"/>
        <v>36500</v>
      </c>
      <c r="R32" s="125">
        <f t="shared" si="10"/>
        <v>37500</v>
      </c>
    </row>
    <row r="33" spans="1:18" ht="12.75">
      <c r="A33" s="207"/>
      <c r="B33" s="259"/>
      <c r="C33" s="167"/>
      <c r="D33" s="189"/>
      <c r="E33" s="95" t="s">
        <v>16</v>
      </c>
      <c r="F33" s="100">
        <f>F37+F39</f>
        <v>25400</v>
      </c>
      <c r="G33" s="13">
        <f aca="true" t="shared" si="11" ref="G33:R33">G37+G39</f>
        <v>0</v>
      </c>
      <c r="H33" s="13">
        <f t="shared" si="11"/>
        <v>0</v>
      </c>
      <c r="I33" s="13">
        <f t="shared" si="11"/>
        <v>0</v>
      </c>
      <c r="J33" s="13">
        <f t="shared" si="11"/>
        <v>400</v>
      </c>
      <c r="K33" s="13">
        <f t="shared" si="11"/>
        <v>3000</v>
      </c>
      <c r="L33" s="13">
        <f t="shared" si="11"/>
        <v>3000</v>
      </c>
      <c r="M33" s="67">
        <f t="shared" si="11"/>
        <v>3000</v>
      </c>
      <c r="N33" s="67">
        <f t="shared" si="11"/>
        <v>3000</v>
      </c>
      <c r="O33" s="67">
        <f t="shared" si="11"/>
        <v>3000</v>
      </c>
      <c r="P33" s="67">
        <f t="shared" si="11"/>
        <v>3000</v>
      </c>
      <c r="Q33" s="67">
        <f t="shared" si="11"/>
        <v>3500</v>
      </c>
      <c r="R33" s="116">
        <f t="shared" si="11"/>
        <v>3500</v>
      </c>
    </row>
    <row r="34" spans="1:18" ht="12.75">
      <c r="A34" s="207"/>
      <c r="B34" s="259"/>
      <c r="C34" s="167"/>
      <c r="D34" s="189"/>
      <c r="E34" s="95" t="s">
        <v>17</v>
      </c>
      <c r="F34" s="100">
        <f>F38+F40</f>
        <v>228600</v>
      </c>
      <c r="G34" s="13">
        <f aca="true" t="shared" si="12" ref="G34:R34">G38+G40</f>
        <v>0</v>
      </c>
      <c r="H34" s="13">
        <f t="shared" si="12"/>
        <v>0</v>
      </c>
      <c r="I34" s="13">
        <f t="shared" si="12"/>
        <v>0</v>
      </c>
      <c r="J34" s="13">
        <f t="shared" si="12"/>
        <v>3600</v>
      </c>
      <c r="K34" s="13">
        <f t="shared" si="12"/>
        <v>28000</v>
      </c>
      <c r="L34" s="13">
        <f t="shared" si="12"/>
        <v>28000</v>
      </c>
      <c r="M34" s="67">
        <f t="shared" si="12"/>
        <v>28000</v>
      </c>
      <c r="N34" s="67">
        <f t="shared" si="12"/>
        <v>28000</v>
      </c>
      <c r="O34" s="67">
        <f t="shared" si="12"/>
        <v>28000</v>
      </c>
      <c r="P34" s="67">
        <f t="shared" si="12"/>
        <v>28000</v>
      </c>
      <c r="Q34" s="67">
        <f t="shared" si="12"/>
        <v>28000</v>
      </c>
      <c r="R34" s="116">
        <f t="shared" si="12"/>
        <v>29000</v>
      </c>
    </row>
    <row r="35" spans="1:18" ht="26.25" thickBot="1">
      <c r="A35" s="208"/>
      <c r="B35" s="260"/>
      <c r="C35" s="162"/>
      <c r="D35" s="190"/>
      <c r="E35" s="97" t="s">
        <v>18</v>
      </c>
      <c r="F35" s="103">
        <f>F42+F43</f>
        <v>52000</v>
      </c>
      <c r="G35" s="40">
        <f aca="true" t="shared" si="13" ref="G35:R35">G42+G43</f>
        <v>0</v>
      </c>
      <c r="H35" s="40">
        <f t="shared" si="13"/>
        <v>2000</v>
      </c>
      <c r="I35" s="40">
        <f t="shared" si="13"/>
        <v>5000</v>
      </c>
      <c r="J35" s="40">
        <f t="shared" si="13"/>
        <v>5000</v>
      </c>
      <c r="K35" s="40">
        <f t="shared" si="13"/>
        <v>5000</v>
      </c>
      <c r="L35" s="40">
        <f t="shared" si="13"/>
        <v>5000</v>
      </c>
      <c r="M35" s="71">
        <f t="shared" si="13"/>
        <v>5000</v>
      </c>
      <c r="N35" s="71">
        <f t="shared" si="13"/>
        <v>5000</v>
      </c>
      <c r="O35" s="71">
        <f t="shared" si="13"/>
        <v>5000</v>
      </c>
      <c r="P35" s="71">
        <f t="shared" si="13"/>
        <v>5000</v>
      </c>
      <c r="Q35" s="71">
        <f t="shared" si="13"/>
        <v>5000</v>
      </c>
      <c r="R35" s="126">
        <f t="shared" si="13"/>
        <v>5000</v>
      </c>
    </row>
    <row r="36" spans="1:18" ht="12.75">
      <c r="A36" s="49"/>
      <c r="B36" s="16" t="s">
        <v>164</v>
      </c>
      <c r="C36" s="6"/>
      <c r="D36" s="6"/>
      <c r="E36" s="96"/>
      <c r="F36" s="110"/>
      <c r="G36" s="42"/>
      <c r="H36" s="42"/>
      <c r="I36" s="42"/>
      <c r="J36" s="42"/>
      <c r="K36" s="42"/>
      <c r="L36" s="42"/>
      <c r="M36" s="76"/>
      <c r="N36" s="88"/>
      <c r="O36" s="88"/>
      <c r="P36" s="88"/>
      <c r="Q36" s="88"/>
      <c r="R36" s="89"/>
    </row>
    <row r="37" spans="1:18" ht="12.75">
      <c r="A37" s="202" t="s">
        <v>103</v>
      </c>
      <c r="B37" s="159" t="s">
        <v>161</v>
      </c>
      <c r="C37" s="161" t="s">
        <v>22</v>
      </c>
      <c r="D37" s="161">
        <v>2017</v>
      </c>
      <c r="E37" s="36" t="s">
        <v>16</v>
      </c>
      <c r="F37" s="100">
        <f>SUM(G37:R37)</f>
        <v>400</v>
      </c>
      <c r="G37" s="13">
        <v>0</v>
      </c>
      <c r="H37" s="13">
        <v>0</v>
      </c>
      <c r="I37" s="13">
        <v>0</v>
      </c>
      <c r="J37" s="13">
        <v>400</v>
      </c>
      <c r="K37" s="13">
        <v>0</v>
      </c>
      <c r="L37" s="13">
        <v>0</v>
      </c>
      <c r="M37" s="67">
        <v>0</v>
      </c>
      <c r="N37" s="67">
        <v>0</v>
      </c>
      <c r="O37" s="67">
        <v>0</v>
      </c>
      <c r="P37" s="67">
        <v>0</v>
      </c>
      <c r="Q37" s="67">
        <v>0</v>
      </c>
      <c r="R37" s="116">
        <v>0</v>
      </c>
    </row>
    <row r="38" spans="1:18" ht="12.75">
      <c r="A38" s="209"/>
      <c r="B38" s="179"/>
      <c r="C38" s="191"/>
      <c r="D38" s="191"/>
      <c r="E38" s="36" t="s">
        <v>17</v>
      </c>
      <c r="F38" s="100">
        <f>SUM(G38:R38)</f>
        <v>3600</v>
      </c>
      <c r="G38" s="13">
        <v>0</v>
      </c>
      <c r="H38" s="13">
        <v>0</v>
      </c>
      <c r="I38" s="13">
        <v>0</v>
      </c>
      <c r="J38" s="13">
        <v>3600</v>
      </c>
      <c r="K38" s="13">
        <v>0</v>
      </c>
      <c r="L38" s="13">
        <v>0</v>
      </c>
      <c r="M38" s="67">
        <v>0</v>
      </c>
      <c r="N38" s="67">
        <v>0</v>
      </c>
      <c r="O38" s="67">
        <v>0</v>
      </c>
      <c r="P38" s="67">
        <v>0</v>
      </c>
      <c r="Q38" s="67">
        <v>0</v>
      </c>
      <c r="R38" s="116">
        <v>0</v>
      </c>
    </row>
    <row r="39" spans="1:18" ht="12.75">
      <c r="A39" s="202" t="s">
        <v>104</v>
      </c>
      <c r="B39" s="236" t="s">
        <v>165</v>
      </c>
      <c r="C39" s="161" t="s">
        <v>22</v>
      </c>
      <c r="D39" s="161" t="s">
        <v>214</v>
      </c>
      <c r="E39" s="36" t="s">
        <v>16</v>
      </c>
      <c r="F39" s="100">
        <f>SUM(G39:R39)</f>
        <v>25000</v>
      </c>
      <c r="G39" s="13">
        <v>0</v>
      </c>
      <c r="H39" s="13">
        <v>0</v>
      </c>
      <c r="I39" s="13">
        <v>0</v>
      </c>
      <c r="J39" s="13">
        <v>0</v>
      </c>
      <c r="K39" s="13">
        <v>3000</v>
      </c>
      <c r="L39" s="13">
        <v>3000</v>
      </c>
      <c r="M39" s="67">
        <v>3000</v>
      </c>
      <c r="N39" s="67">
        <v>3000</v>
      </c>
      <c r="O39" s="67">
        <v>3000</v>
      </c>
      <c r="P39" s="67">
        <v>3000</v>
      </c>
      <c r="Q39" s="67">
        <v>3500</v>
      </c>
      <c r="R39" s="116">
        <v>3500</v>
      </c>
    </row>
    <row r="40" spans="1:18" ht="12.75">
      <c r="A40" s="209"/>
      <c r="B40" s="237"/>
      <c r="C40" s="191"/>
      <c r="D40" s="191"/>
      <c r="E40" s="36" t="s">
        <v>17</v>
      </c>
      <c r="F40" s="100">
        <f>SUM(G40:R40)</f>
        <v>225000</v>
      </c>
      <c r="G40" s="13">
        <v>0</v>
      </c>
      <c r="H40" s="13">
        <v>0</v>
      </c>
      <c r="I40" s="13">
        <v>0</v>
      </c>
      <c r="J40" s="13">
        <v>0</v>
      </c>
      <c r="K40" s="13">
        <v>28000</v>
      </c>
      <c r="L40" s="13">
        <v>28000</v>
      </c>
      <c r="M40" s="13">
        <v>28000</v>
      </c>
      <c r="N40" s="13">
        <v>28000</v>
      </c>
      <c r="O40" s="13">
        <v>28000</v>
      </c>
      <c r="P40" s="13">
        <v>28000</v>
      </c>
      <c r="Q40" s="13">
        <v>28000</v>
      </c>
      <c r="R40" s="116">
        <v>29000</v>
      </c>
    </row>
    <row r="41" spans="1:18" ht="12.75">
      <c r="A41" s="51"/>
      <c r="B41" s="8" t="s">
        <v>166</v>
      </c>
      <c r="C41" s="3"/>
      <c r="D41" s="3"/>
      <c r="E41" s="36"/>
      <c r="F41" s="100"/>
      <c r="G41" s="13"/>
      <c r="H41" s="13"/>
      <c r="I41" s="13"/>
      <c r="J41" s="13"/>
      <c r="K41" s="13"/>
      <c r="L41" s="13"/>
      <c r="M41" s="67"/>
      <c r="N41" s="60"/>
      <c r="O41" s="60"/>
      <c r="P41" s="60"/>
      <c r="Q41" s="60"/>
      <c r="R41" s="80"/>
    </row>
    <row r="42" spans="1:18" ht="25.5">
      <c r="A42" s="51" t="s">
        <v>109</v>
      </c>
      <c r="B42" s="7" t="s">
        <v>161</v>
      </c>
      <c r="C42" s="3" t="s">
        <v>22</v>
      </c>
      <c r="D42" s="3">
        <v>2015</v>
      </c>
      <c r="E42" s="36" t="s">
        <v>18</v>
      </c>
      <c r="F42" s="100">
        <f>SUM(G42:R42)</f>
        <v>2000</v>
      </c>
      <c r="G42" s="13">
        <v>0</v>
      </c>
      <c r="H42" s="13">
        <v>2000</v>
      </c>
      <c r="I42" s="13">
        <v>0</v>
      </c>
      <c r="J42" s="13">
        <v>0</v>
      </c>
      <c r="K42" s="13">
        <v>0</v>
      </c>
      <c r="L42" s="13">
        <v>0</v>
      </c>
      <c r="M42" s="67">
        <v>0</v>
      </c>
      <c r="N42" s="67">
        <v>0</v>
      </c>
      <c r="O42" s="67">
        <v>0</v>
      </c>
      <c r="P42" s="67">
        <v>0</v>
      </c>
      <c r="Q42" s="67">
        <v>0</v>
      </c>
      <c r="R42" s="116">
        <v>0</v>
      </c>
    </row>
    <row r="43" spans="1:18" ht="26.25" thickBot="1">
      <c r="A43" s="50" t="s">
        <v>110</v>
      </c>
      <c r="B43" s="7" t="s">
        <v>167</v>
      </c>
      <c r="C43" s="5" t="s">
        <v>22</v>
      </c>
      <c r="D43" s="5" t="s">
        <v>215</v>
      </c>
      <c r="E43" s="98" t="s">
        <v>18</v>
      </c>
      <c r="F43" s="103">
        <f>SUM(G43:R43)</f>
        <v>50000</v>
      </c>
      <c r="G43" s="40">
        <v>0</v>
      </c>
      <c r="H43" s="40">
        <v>0</v>
      </c>
      <c r="I43" s="40">
        <v>5000</v>
      </c>
      <c r="J43" s="40">
        <v>5000</v>
      </c>
      <c r="K43" s="40">
        <v>5000</v>
      </c>
      <c r="L43" s="40">
        <v>5000</v>
      </c>
      <c r="M43" s="40">
        <v>5000</v>
      </c>
      <c r="N43" s="40">
        <v>5000</v>
      </c>
      <c r="O43" s="40">
        <v>5000</v>
      </c>
      <c r="P43" s="40">
        <v>5000</v>
      </c>
      <c r="Q43" s="40">
        <v>5000</v>
      </c>
      <c r="R43" s="126">
        <v>5000</v>
      </c>
    </row>
    <row r="44" spans="1:18" ht="12.75">
      <c r="A44" s="206" t="s">
        <v>209</v>
      </c>
      <c r="B44" s="186" t="s">
        <v>25</v>
      </c>
      <c r="C44" s="180" t="s">
        <v>26</v>
      </c>
      <c r="D44" s="175" t="s">
        <v>71</v>
      </c>
      <c r="E44" s="94" t="s">
        <v>7</v>
      </c>
      <c r="F44" s="99">
        <f>F45+F46+F47</f>
        <v>98000</v>
      </c>
      <c r="G44" s="39">
        <f aca="true" t="shared" si="14" ref="G44:R44">G45+G46+G47</f>
        <v>0</v>
      </c>
      <c r="H44" s="39">
        <f t="shared" si="14"/>
        <v>4000</v>
      </c>
      <c r="I44" s="39">
        <f t="shared" si="14"/>
        <v>16500</v>
      </c>
      <c r="J44" s="39">
        <f t="shared" si="14"/>
        <v>22500</v>
      </c>
      <c r="K44" s="39">
        <f t="shared" si="14"/>
        <v>22500</v>
      </c>
      <c r="L44" s="39">
        <f t="shared" si="14"/>
        <v>22500</v>
      </c>
      <c r="M44" s="70">
        <f t="shared" si="14"/>
        <v>10000</v>
      </c>
      <c r="N44" s="70">
        <f t="shared" si="14"/>
        <v>0</v>
      </c>
      <c r="O44" s="70">
        <f t="shared" si="14"/>
        <v>0</v>
      </c>
      <c r="P44" s="70">
        <f t="shared" si="14"/>
        <v>0</v>
      </c>
      <c r="Q44" s="70">
        <f t="shared" si="14"/>
        <v>0</v>
      </c>
      <c r="R44" s="125">
        <f t="shared" si="14"/>
        <v>0</v>
      </c>
    </row>
    <row r="45" spans="1:18" ht="12.75">
      <c r="A45" s="207"/>
      <c r="B45" s="218"/>
      <c r="C45" s="167"/>
      <c r="D45" s="189"/>
      <c r="E45" s="95" t="s">
        <v>16</v>
      </c>
      <c r="F45" s="100">
        <f>F49+F51+F54+F56</f>
        <v>9800</v>
      </c>
      <c r="G45" s="13">
        <f aca="true" t="shared" si="15" ref="G45:R45">G49+G51+G54+G56</f>
        <v>0</v>
      </c>
      <c r="H45" s="13">
        <f t="shared" si="15"/>
        <v>400</v>
      </c>
      <c r="I45" s="13">
        <f t="shared" si="15"/>
        <v>1650</v>
      </c>
      <c r="J45" s="13">
        <f t="shared" si="15"/>
        <v>2250</v>
      </c>
      <c r="K45" s="13">
        <f t="shared" si="15"/>
        <v>2250</v>
      </c>
      <c r="L45" s="13">
        <f t="shared" si="15"/>
        <v>2250</v>
      </c>
      <c r="M45" s="67">
        <f t="shared" si="15"/>
        <v>1000</v>
      </c>
      <c r="N45" s="67">
        <f t="shared" si="15"/>
        <v>0</v>
      </c>
      <c r="O45" s="67">
        <f t="shared" si="15"/>
        <v>0</v>
      </c>
      <c r="P45" s="67">
        <f t="shared" si="15"/>
        <v>0</v>
      </c>
      <c r="Q45" s="67">
        <f t="shared" si="15"/>
        <v>0</v>
      </c>
      <c r="R45" s="116">
        <f t="shared" si="15"/>
        <v>0</v>
      </c>
    </row>
    <row r="46" spans="1:18" ht="12.75">
      <c r="A46" s="207"/>
      <c r="B46" s="218"/>
      <c r="C46" s="167"/>
      <c r="D46" s="189"/>
      <c r="E46" s="95" t="s">
        <v>17</v>
      </c>
      <c r="F46" s="100">
        <f>F50+F52+F55+F57</f>
        <v>88200</v>
      </c>
      <c r="G46" s="13">
        <f aca="true" t="shared" si="16" ref="G46:R46">G50+G52+G55+G57</f>
        <v>0</v>
      </c>
      <c r="H46" s="13">
        <f t="shared" si="16"/>
        <v>3600</v>
      </c>
      <c r="I46" s="13">
        <f t="shared" si="16"/>
        <v>14850</v>
      </c>
      <c r="J46" s="13">
        <f t="shared" si="16"/>
        <v>20250</v>
      </c>
      <c r="K46" s="13">
        <f t="shared" si="16"/>
        <v>20250</v>
      </c>
      <c r="L46" s="13">
        <f t="shared" si="16"/>
        <v>20250</v>
      </c>
      <c r="M46" s="67">
        <f t="shared" si="16"/>
        <v>9000</v>
      </c>
      <c r="N46" s="67">
        <f t="shared" si="16"/>
        <v>0</v>
      </c>
      <c r="O46" s="67">
        <f t="shared" si="16"/>
        <v>0</v>
      </c>
      <c r="P46" s="67">
        <f t="shared" si="16"/>
        <v>0</v>
      </c>
      <c r="Q46" s="67">
        <f t="shared" si="16"/>
        <v>0</v>
      </c>
      <c r="R46" s="116">
        <f t="shared" si="16"/>
        <v>0</v>
      </c>
    </row>
    <row r="47" spans="1:18" ht="26.25" thickBot="1">
      <c r="A47" s="208"/>
      <c r="B47" s="219"/>
      <c r="C47" s="162"/>
      <c r="D47" s="190"/>
      <c r="E47" s="97" t="s">
        <v>18</v>
      </c>
      <c r="F47" s="103">
        <v>0</v>
      </c>
      <c r="G47" s="40">
        <v>0</v>
      </c>
      <c r="H47" s="40">
        <v>0</v>
      </c>
      <c r="I47" s="40">
        <v>0</v>
      </c>
      <c r="J47" s="40">
        <v>0</v>
      </c>
      <c r="K47" s="40">
        <v>0</v>
      </c>
      <c r="L47" s="40">
        <v>0</v>
      </c>
      <c r="M47" s="71">
        <v>0</v>
      </c>
      <c r="N47" s="71">
        <v>0</v>
      </c>
      <c r="O47" s="71">
        <v>0</v>
      </c>
      <c r="P47" s="71">
        <v>0</v>
      </c>
      <c r="Q47" s="71">
        <v>0</v>
      </c>
      <c r="R47" s="126">
        <v>0</v>
      </c>
    </row>
    <row r="48" spans="1:18" ht="12.75">
      <c r="A48" s="49"/>
      <c r="B48" s="15" t="s">
        <v>169</v>
      </c>
      <c r="C48" s="6"/>
      <c r="D48" s="6"/>
      <c r="E48" s="96"/>
      <c r="F48" s="110"/>
      <c r="G48" s="42"/>
      <c r="H48" s="42"/>
      <c r="I48" s="42"/>
      <c r="J48" s="42"/>
      <c r="K48" s="42"/>
      <c r="L48" s="42"/>
      <c r="M48" s="76"/>
      <c r="N48" s="88"/>
      <c r="O48" s="88"/>
      <c r="P48" s="88"/>
      <c r="Q48" s="88"/>
      <c r="R48" s="89"/>
    </row>
    <row r="49" spans="1:18" ht="12.75">
      <c r="A49" s="202" t="s">
        <v>104</v>
      </c>
      <c r="B49" s="159" t="s">
        <v>161</v>
      </c>
      <c r="C49" s="161" t="s">
        <v>22</v>
      </c>
      <c r="D49" s="161">
        <v>2016</v>
      </c>
      <c r="E49" s="36" t="s">
        <v>16</v>
      </c>
      <c r="F49" s="100">
        <f>SUM(G49:R49)</f>
        <v>400</v>
      </c>
      <c r="G49" s="13">
        <v>0</v>
      </c>
      <c r="H49" s="13">
        <v>0</v>
      </c>
      <c r="I49" s="13">
        <v>400</v>
      </c>
      <c r="J49" s="13">
        <v>0</v>
      </c>
      <c r="K49" s="13">
        <v>0</v>
      </c>
      <c r="L49" s="13">
        <v>0</v>
      </c>
      <c r="M49" s="67">
        <v>0</v>
      </c>
      <c r="N49" s="67">
        <v>0</v>
      </c>
      <c r="O49" s="67">
        <v>0</v>
      </c>
      <c r="P49" s="67">
        <v>0</v>
      </c>
      <c r="Q49" s="67">
        <v>0</v>
      </c>
      <c r="R49" s="116">
        <v>0</v>
      </c>
    </row>
    <row r="50" spans="1:18" ht="12.75">
      <c r="A50" s="209"/>
      <c r="B50" s="166"/>
      <c r="C50" s="168"/>
      <c r="D50" s="168"/>
      <c r="E50" s="36" t="s">
        <v>17</v>
      </c>
      <c r="F50" s="100">
        <f aca="true" t="shared" si="17" ref="F50:F57">SUM(G50:R50)</f>
        <v>3600</v>
      </c>
      <c r="G50" s="13">
        <v>0</v>
      </c>
      <c r="H50" s="13">
        <v>0</v>
      </c>
      <c r="I50" s="13">
        <v>3600</v>
      </c>
      <c r="J50" s="13">
        <v>0</v>
      </c>
      <c r="K50" s="13">
        <v>0</v>
      </c>
      <c r="L50" s="13">
        <v>0</v>
      </c>
      <c r="M50" s="67">
        <v>0</v>
      </c>
      <c r="N50" s="67">
        <v>0</v>
      </c>
      <c r="O50" s="67">
        <v>0</v>
      </c>
      <c r="P50" s="67">
        <v>0</v>
      </c>
      <c r="Q50" s="67">
        <v>0</v>
      </c>
      <c r="R50" s="116">
        <v>0</v>
      </c>
    </row>
    <row r="51" spans="1:18" ht="12.75">
      <c r="A51" s="202" t="s">
        <v>105</v>
      </c>
      <c r="B51" s="159" t="s">
        <v>170</v>
      </c>
      <c r="C51" s="161" t="s">
        <v>22</v>
      </c>
      <c r="D51" s="161" t="s">
        <v>37</v>
      </c>
      <c r="E51" s="36" t="s">
        <v>16</v>
      </c>
      <c r="F51" s="100">
        <f t="shared" si="17"/>
        <v>4000</v>
      </c>
      <c r="G51" s="13">
        <v>0</v>
      </c>
      <c r="H51" s="13">
        <v>0</v>
      </c>
      <c r="I51" s="13">
        <v>0</v>
      </c>
      <c r="J51" s="13">
        <v>1000</v>
      </c>
      <c r="K51" s="13">
        <v>1000</v>
      </c>
      <c r="L51" s="13">
        <v>1000</v>
      </c>
      <c r="M51" s="67">
        <v>1000</v>
      </c>
      <c r="N51" s="67">
        <v>0</v>
      </c>
      <c r="O51" s="67">
        <v>0</v>
      </c>
      <c r="P51" s="67">
        <v>0</v>
      </c>
      <c r="Q51" s="67">
        <v>0</v>
      </c>
      <c r="R51" s="116">
        <v>0</v>
      </c>
    </row>
    <row r="52" spans="1:18" ht="12.75">
      <c r="A52" s="209"/>
      <c r="B52" s="179"/>
      <c r="C52" s="168"/>
      <c r="D52" s="168"/>
      <c r="E52" s="36" t="s">
        <v>17</v>
      </c>
      <c r="F52" s="100">
        <f t="shared" si="17"/>
        <v>36000</v>
      </c>
      <c r="G52" s="13">
        <v>0</v>
      </c>
      <c r="H52" s="13">
        <v>0</v>
      </c>
      <c r="I52" s="13">
        <v>0</v>
      </c>
      <c r="J52" s="13">
        <v>9000</v>
      </c>
      <c r="K52" s="13">
        <v>9000</v>
      </c>
      <c r="L52" s="13">
        <v>9000</v>
      </c>
      <c r="M52" s="67">
        <v>9000</v>
      </c>
      <c r="N52" s="67">
        <v>0</v>
      </c>
      <c r="O52" s="67">
        <v>0</v>
      </c>
      <c r="P52" s="67">
        <v>0</v>
      </c>
      <c r="Q52" s="67">
        <v>0</v>
      </c>
      <c r="R52" s="116">
        <v>0</v>
      </c>
    </row>
    <row r="53" spans="1:18" ht="12.75">
      <c r="A53" s="51"/>
      <c r="B53" s="8" t="s">
        <v>171</v>
      </c>
      <c r="C53" s="3"/>
      <c r="D53" s="3"/>
      <c r="E53" s="36"/>
      <c r="F53" s="100"/>
      <c r="G53" s="13"/>
      <c r="H53" s="13"/>
      <c r="I53" s="13"/>
      <c r="J53" s="13"/>
      <c r="K53" s="13"/>
      <c r="L53" s="13"/>
      <c r="M53" s="67"/>
      <c r="N53" s="60"/>
      <c r="O53" s="60"/>
      <c r="P53" s="60"/>
      <c r="Q53" s="60"/>
      <c r="R53" s="80"/>
    </row>
    <row r="54" spans="1:18" ht="12.75">
      <c r="A54" s="202" t="s">
        <v>108</v>
      </c>
      <c r="B54" s="159" t="s">
        <v>161</v>
      </c>
      <c r="C54" s="161" t="s">
        <v>27</v>
      </c>
      <c r="D54" s="161">
        <v>2015</v>
      </c>
      <c r="E54" s="36" t="s">
        <v>16</v>
      </c>
      <c r="F54" s="100">
        <f t="shared" si="17"/>
        <v>400</v>
      </c>
      <c r="G54" s="13">
        <v>0</v>
      </c>
      <c r="H54" s="13">
        <v>400</v>
      </c>
      <c r="I54" s="13">
        <v>0</v>
      </c>
      <c r="J54" s="13">
        <v>0</v>
      </c>
      <c r="K54" s="13">
        <v>0</v>
      </c>
      <c r="L54" s="13">
        <v>0</v>
      </c>
      <c r="M54" s="67">
        <v>0</v>
      </c>
      <c r="N54" s="67">
        <v>0</v>
      </c>
      <c r="O54" s="67">
        <v>0</v>
      </c>
      <c r="P54" s="67">
        <v>0</v>
      </c>
      <c r="Q54" s="67">
        <v>0</v>
      </c>
      <c r="R54" s="116">
        <v>0</v>
      </c>
    </row>
    <row r="55" spans="1:18" ht="12.75">
      <c r="A55" s="192"/>
      <c r="B55" s="179"/>
      <c r="C55" s="191"/>
      <c r="D55" s="191"/>
      <c r="E55" s="36" t="s">
        <v>17</v>
      </c>
      <c r="F55" s="100">
        <f t="shared" si="17"/>
        <v>3600</v>
      </c>
      <c r="G55" s="13">
        <v>0</v>
      </c>
      <c r="H55" s="13">
        <v>3600</v>
      </c>
      <c r="I55" s="13">
        <v>0</v>
      </c>
      <c r="J55" s="13">
        <v>0</v>
      </c>
      <c r="K55" s="13">
        <v>0</v>
      </c>
      <c r="L55" s="13">
        <v>0</v>
      </c>
      <c r="M55" s="67">
        <v>0</v>
      </c>
      <c r="N55" s="67">
        <v>0</v>
      </c>
      <c r="O55" s="67">
        <v>0</v>
      </c>
      <c r="P55" s="67">
        <v>0</v>
      </c>
      <c r="Q55" s="67">
        <v>0</v>
      </c>
      <c r="R55" s="116">
        <v>0</v>
      </c>
    </row>
    <row r="56" spans="1:18" ht="18.75" customHeight="1">
      <c r="A56" s="202" t="s">
        <v>109</v>
      </c>
      <c r="B56" s="159" t="s">
        <v>172</v>
      </c>
      <c r="C56" s="161" t="s">
        <v>27</v>
      </c>
      <c r="D56" s="161" t="s">
        <v>120</v>
      </c>
      <c r="E56" s="36" t="s">
        <v>16</v>
      </c>
      <c r="F56" s="100">
        <f t="shared" si="17"/>
        <v>5000</v>
      </c>
      <c r="G56" s="13">
        <v>0</v>
      </c>
      <c r="H56" s="13">
        <v>0</v>
      </c>
      <c r="I56" s="13">
        <v>1250</v>
      </c>
      <c r="J56" s="13">
        <v>1250</v>
      </c>
      <c r="K56" s="13">
        <v>1250</v>
      </c>
      <c r="L56" s="13">
        <v>1250</v>
      </c>
      <c r="M56" s="67">
        <v>0</v>
      </c>
      <c r="N56" s="67">
        <v>0</v>
      </c>
      <c r="O56" s="67">
        <v>0</v>
      </c>
      <c r="P56" s="67">
        <v>0</v>
      </c>
      <c r="Q56" s="67">
        <v>0</v>
      </c>
      <c r="R56" s="116">
        <v>0</v>
      </c>
    </row>
    <row r="57" spans="1:18" ht="18.75" customHeight="1" thickBot="1">
      <c r="A57" s="203"/>
      <c r="B57" s="187"/>
      <c r="C57" s="178"/>
      <c r="D57" s="167"/>
      <c r="E57" s="98" t="s">
        <v>17</v>
      </c>
      <c r="F57" s="103">
        <f t="shared" si="17"/>
        <v>45000</v>
      </c>
      <c r="G57" s="40">
        <v>0</v>
      </c>
      <c r="H57" s="40">
        <v>0</v>
      </c>
      <c r="I57" s="40">
        <v>11250</v>
      </c>
      <c r="J57" s="40">
        <v>11250</v>
      </c>
      <c r="K57" s="40">
        <v>11250</v>
      </c>
      <c r="L57" s="40">
        <v>11250</v>
      </c>
      <c r="M57" s="71">
        <v>0</v>
      </c>
      <c r="N57" s="71">
        <v>0</v>
      </c>
      <c r="O57" s="71">
        <v>0</v>
      </c>
      <c r="P57" s="71">
        <v>0</v>
      </c>
      <c r="Q57" s="71">
        <v>0</v>
      </c>
      <c r="R57" s="126">
        <v>0</v>
      </c>
    </row>
    <row r="58" spans="1:18" ht="12.75">
      <c r="A58" s="226" t="s">
        <v>210</v>
      </c>
      <c r="B58" s="229" t="s">
        <v>72</v>
      </c>
      <c r="C58" s="252" t="s">
        <v>22</v>
      </c>
      <c r="D58" s="255" t="s">
        <v>15</v>
      </c>
      <c r="E58" s="94" t="s">
        <v>7</v>
      </c>
      <c r="F58" s="99">
        <f>F59+F60</f>
        <v>124600</v>
      </c>
      <c r="G58" s="39">
        <f aca="true" t="shared" si="18" ref="G58:R58">G59+G60</f>
        <v>1100</v>
      </c>
      <c r="H58" s="39">
        <f t="shared" si="18"/>
        <v>8600</v>
      </c>
      <c r="I58" s="39">
        <f t="shared" si="18"/>
        <v>8600</v>
      </c>
      <c r="J58" s="39">
        <f t="shared" si="18"/>
        <v>8600</v>
      </c>
      <c r="K58" s="39">
        <f t="shared" si="18"/>
        <v>8600</v>
      </c>
      <c r="L58" s="39">
        <f t="shared" si="18"/>
        <v>13750</v>
      </c>
      <c r="M58" s="70">
        <f t="shared" si="18"/>
        <v>17350</v>
      </c>
      <c r="N58" s="70">
        <f t="shared" si="18"/>
        <v>16100</v>
      </c>
      <c r="O58" s="70">
        <f t="shared" si="18"/>
        <v>16100</v>
      </c>
      <c r="P58" s="70">
        <f t="shared" si="18"/>
        <v>8600</v>
      </c>
      <c r="Q58" s="70">
        <f t="shared" si="18"/>
        <v>8600</v>
      </c>
      <c r="R58" s="125">
        <f t="shared" si="18"/>
        <v>8600</v>
      </c>
    </row>
    <row r="59" spans="1:18" ht="12.75">
      <c r="A59" s="227"/>
      <c r="B59" s="230"/>
      <c r="C59" s="253"/>
      <c r="D59" s="256"/>
      <c r="E59" s="95" t="s">
        <v>16</v>
      </c>
      <c r="F59" s="100">
        <f>F62+F64+F66+F68</f>
        <v>12460</v>
      </c>
      <c r="G59" s="13">
        <f aca="true" t="shared" si="19" ref="G59:R59">G62+G64+G66+G68</f>
        <v>100</v>
      </c>
      <c r="H59" s="13">
        <f t="shared" si="19"/>
        <v>850</v>
      </c>
      <c r="I59" s="13">
        <f t="shared" si="19"/>
        <v>850</v>
      </c>
      <c r="J59" s="13">
        <f t="shared" si="19"/>
        <v>850</v>
      </c>
      <c r="K59" s="13">
        <f t="shared" si="19"/>
        <v>850</v>
      </c>
      <c r="L59" s="13">
        <f t="shared" si="19"/>
        <v>1400</v>
      </c>
      <c r="M59" s="67">
        <f t="shared" si="19"/>
        <v>1760</v>
      </c>
      <c r="N59" s="67">
        <f t="shared" si="19"/>
        <v>1610</v>
      </c>
      <c r="O59" s="67">
        <f t="shared" si="19"/>
        <v>1610</v>
      </c>
      <c r="P59" s="67">
        <f t="shared" si="19"/>
        <v>860</v>
      </c>
      <c r="Q59" s="67">
        <f t="shared" si="19"/>
        <v>860</v>
      </c>
      <c r="R59" s="116">
        <f t="shared" si="19"/>
        <v>860</v>
      </c>
    </row>
    <row r="60" spans="1:18" ht="13.5" thickBot="1">
      <c r="A60" s="228"/>
      <c r="B60" s="231"/>
      <c r="C60" s="254"/>
      <c r="D60" s="257"/>
      <c r="E60" s="97" t="s">
        <v>17</v>
      </c>
      <c r="F60" s="103">
        <f>F63+F65+F67+F69</f>
        <v>112140</v>
      </c>
      <c r="G60" s="40">
        <f aca="true" t="shared" si="20" ref="G60:R60">G63+G65+G67+G69</f>
        <v>1000</v>
      </c>
      <c r="H60" s="40">
        <f t="shared" si="20"/>
        <v>7750</v>
      </c>
      <c r="I60" s="40">
        <f t="shared" si="20"/>
        <v>7750</v>
      </c>
      <c r="J60" s="40">
        <f t="shared" si="20"/>
        <v>7750</v>
      </c>
      <c r="K60" s="40">
        <f t="shared" si="20"/>
        <v>7750</v>
      </c>
      <c r="L60" s="40">
        <f t="shared" si="20"/>
        <v>12350</v>
      </c>
      <c r="M60" s="71">
        <f t="shared" si="20"/>
        <v>15590</v>
      </c>
      <c r="N60" s="71">
        <f t="shared" si="20"/>
        <v>14490</v>
      </c>
      <c r="O60" s="71">
        <f t="shared" si="20"/>
        <v>14490</v>
      </c>
      <c r="P60" s="71">
        <f t="shared" si="20"/>
        <v>7740</v>
      </c>
      <c r="Q60" s="71">
        <f t="shared" si="20"/>
        <v>7740</v>
      </c>
      <c r="R60" s="126">
        <f t="shared" si="20"/>
        <v>7740</v>
      </c>
    </row>
    <row r="61" spans="1:18" ht="12.75">
      <c r="A61" s="49"/>
      <c r="B61" s="24" t="s">
        <v>174</v>
      </c>
      <c r="C61" s="6"/>
      <c r="D61" s="6"/>
      <c r="E61" s="96"/>
      <c r="F61" s="110"/>
      <c r="G61" s="42"/>
      <c r="H61" s="42"/>
      <c r="I61" s="42"/>
      <c r="J61" s="42"/>
      <c r="K61" s="42"/>
      <c r="L61" s="42"/>
      <c r="M61" s="76"/>
      <c r="N61" s="88"/>
      <c r="O61" s="88"/>
      <c r="P61" s="88"/>
      <c r="Q61" s="88"/>
      <c r="R61" s="89"/>
    </row>
    <row r="62" spans="1:18" s="14" customFormat="1" ht="12.75">
      <c r="A62" s="202" t="s">
        <v>103</v>
      </c>
      <c r="B62" s="195" t="s">
        <v>161</v>
      </c>
      <c r="C62" s="161" t="s">
        <v>22</v>
      </c>
      <c r="D62" s="161">
        <v>2019</v>
      </c>
      <c r="E62" s="36" t="s">
        <v>16</v>
      </c>
      <c r="F62" s="100">
        <f>SUM(G62:R62)</f>
        <v>500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500</v>
      </c>
      <c r="M62" s="67">
        <v>0</v>
      </c>
      <c r="N62" s="67">
        <v>0</v>
      </c>
      <c r="O62" s="67">
        <v>0</v>
      </c>
      <c r="P62" s="67">
        <v>0</v>
      </c>
      <c r="Q62" s="67">
        <v>0</v>
      </c>
      <c r="R62" s="116">
        <v>0</v>
      </c>
    </row>
    <row r="63" spans="1:18" s="14" customFormat="1" ht="12.75">
      <c r="A63" s="209"/>
      <c r="B63" s="225"/>
      <c r="C63" s="168"/>
      <c r="D63" s="168"/>
      <c r="E63" s="36" t="s">
        <v>17</v>
      </c>
      <c r="F63" s="100">
        <f aca="true" t="shared" si="21" ref="F63:F69">SUM(G63:R63)</f>
        <v>4500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4500</v>
      </c>
      <c r="M63" s="67">
        <v>0</v>
      </c>
      <c r="N63" s="67">
        <v>0</v>
      </c>
      <c r="O63" s="67">
        <v>0</v>
      </c>
      <c r="P63" s="67">
        <v>0</v>
      </c>
      <c r="Q63" s="67">
        <v>0</v>
      </c>
      <c r="R63" s="116">
        <v>0</v>
      </c>
    </row>
    <row r="64" spans="1:18" s="14" customFormat="1" ht="12.75">
      <c r="A64" s="202" t="s">
        <v>104</v>
      </c>
      <c r="B64" s="195" t="s">
        <v>175</v>
      </c>
      <c r="C64" s="161" t="s">
        <v>22</v>
      </c>
      <c r="D64" s="161" t="s">
        <v>216</v>
      </c>
      <c r="E64" s="36" t="s">
        <v>16</v>
      </c>
      <c r="F64" s="100">
        <f t="shared" si="21"/>
        <v>5160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67">
        <v>860</v>
      </c>
      <c r="N64" s="67">
        <v>860</v>
      </c>
      <c r="O64" s="67">
        <v>860</v>
      </c>
      <c r="P64" s="67">
        <v>860</v>
      </c>
      <c r="Q64" s="67">
        <v>860</v>
      </c>
      <c r="R64" s="116">
        <v>860</v>
      </c>
    </row>
    <row r="65" spans="1:18" s="14" customFormat="1" ht="12.75">
      <c r="A65" s="209"/>
      <c r="B65" s="225"/>
      <c r="C65" s="168"/>
      <c r="D65" s="168"/>
      <c r="E65" s="36" t="s">
        <v>17</v>
      </c>
      <c r="F65" s="100">
        <f t="shared" si="21"/>
        <v>46440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67">
        <v>7740</v>
      </c>
      <c r="N65" s="67">
        <v>7740</v>
      </c>
      <c r="O65" s="67">
        <v>7740</v>
      </c>
      <c r="P65" s="67">
        <v>7740</v>
      </c>
      <c r="Q65" s="67">
        <v>7740</v>
      </c>
      <c r="R65" s="116">
        <v>7740</v>
      </c>
    </row>
    <row r="66" spans="1:18" ht="12.75">
      <c r="A66" s="202" t="s">
        <v>105</v>
      </c>
      <c r="B66" s="159" t="s">
        <v>176</v>
      </c>
      <c r="C66" s="161" t="s">
        <v>22</v>
      </c>
      <c r="D66" s="161" t="s">
        <v>15</v>
      </c>
      <c r="E66" s="36" t="s">
        <v>16</v>
      </c>
      <c r="F66" s="100">
        <f t="shared" si="21"/>
        <v>800</v>
      </c>
      <c r="G66" s="13">
        <v>100</v>
      </c>
      <c r="H66" s="13">
        <v>100</v>
      </c>
      <c r="I66" s="13">
        <v>100</v>
      </c>
      <c r="J66" s="13">
        <v>100</v>
      </c>
      <c r="K66" s="13">
        <v>100</v>
      </c>
      <c r="L66" s="13">
        <v>150</v>
      </c>
      <c r="M66" s="67">
        <v>150</v>
      </c>
      <c r="N66" s="67">
        <v>0</v>
      </c>
      <c r="O66" s="67">
        <v>0</v>
      </c>
      <c r="P66" s="67">
        <v>0</v>
      </c>
      <c r="Q66" s="67">
        <v>0</v>
      </c>
      <c r="R66" s="116">
        <v>0</v>
      </c>
    </row>
    <row r="67" spans="1:18" ht="12.75">
      <c r="A67" s="209"/>
      <c r="B67" s="166"/>
      <c r="C67" s="168"/>
      <c r="D67" s="168"/>
      <c r="E67" s="36" t="s">
        <v>17</v>
      </c>
      <c r="F67" s="100">
        <f t="shared" si="21"/>
        <v>7200</v>
      </c>
      <c r="G67" s="13">
        <v>1000</v>
      </c>
      <c r="H67" s="13">
        <v>1000</v>
      </c>
      <c r="I67" s="13">
        <v>1000</v>
      </c>
      <c r="J67" s="13">
        <v>1000</v>
      </c>
      <c r="K67" s="13">
        <v>1000</v>
      </c>
      <c r="L67" s="13">
        <v>1100</v>
      </c>
      <c r="M67" s="13">
        <v>1100</v>
      </c>
      <c r="N67" s="67">
        <v>0</v>
      </c>
      <c r="O67" s="67">
        <v>0</v>
      </c>
      <c r="P67" s="67">
        <v>0</v>
      </c>
      <c r="Q67" s="67">
        <v>0</v>
      </c>
      <c r="R67" s="116">
        <v>0</v>
      </c>
    </row>
    <row r="68" spans="1:18" ht="12.75">
      <c r="A68" s="202" t="s">
        <v>108</v>
      </c>
      <c r="B68" s="159" t="s">
        <v>173</v>
      </c>
      <c r="C68" s="161" t="s">
        <v>22</v>
      </c>
      <c r="D68" s="161" t="s">
        <v>217</v>
      </c>
      <c r="E68" s="36" t="s">
        <v>16</v>
      </c>
      <c r="F68" s="100">
        <f t="shared" si="21"/>
        <v>6000</v>
      </c>
      <c r="G68" s="13">
        <v>0</v>
      </c>
      <c r="H68" s="13">
        <v>750</v>
      </c>
      <c r="I68" s="13">
        <v>750</v>
      </c>
      <c r="J68" s="13">
        <v>750</v>
      </c>
      <c r="K68" s="13">
        <v>750</v>
      </c>
      <c r="L68" s="13">
        <v>750</v>
      </c>
      <c r="M68" s="13">
        <v>750</v>
      </c>
      <c r="N68" s="13">
        <v>750</v>
      </c>
      <c r="O68" s="13">
        <v>750</v>
      </c>
      <c r="P68" s="67">
        <v>0</v>
      </c>
      <c r="Q68" s="67">
        <v>0</v>
      </c>
      <c r="R68" s="116">
        <v>0</v>
      </c>
    </row>
    <row r="69" spans="1:18" ht="13.5" thickBot="1">
      <c r="A69" s="203"/>
      <c r="B69" s="165"/>
      <c r="C69" s="167"/>
      <c r="D69" s="167"/>
      <c r="E69" s="98" t="s">
        <v>17</v>
      </c>
      <c r="F69" s="103">
        <f t="shared" si="21"/>
        <v>54000</v>
      </c>
      <c r="G69" s="40">
        <v>0</v>
      </c>
      <c r="H69" s="40">
        <v>6750</v>
      </c>
      <c r="I69" s="40">
        <v>6750</v>
      </c>
      <c r="J69" s="40">
        <v>6750</v>
      </c>
      <c r="K69" s="40">
        <v>6750</v>
      </c>
      <c r="L69" s="40">
        <v>6750</v>
      </c>
      <c r="M69" s="40">
        <v>6750</v>
      </c>
      <c r="N69" s="40">
        <v>6750</v>
      </c>
      <c r="O69" s="40">
        <v>6750</v>
      </c>
      <c r="P69" s="71">
        <v>0</v>
      </c>
      <c r="Q69" s="71">
        <v>0</v>
      </c>
      <c r="R69" s="126">
        <v>0</v>
      </c>
    </row>
    <row r="70" spans="1:18" ht="17.25" thickBot="1">
      <c r="A70" s="153" t="s">
        <v>30</v>
      </c>
      <c r="B70" s="154"/>
      <c r="C70" s="154"/>
      <c r="D70" s="154"/>
      <c r="E70" s="154"/>
      <c r="F70" s="154"/>
      <c r="G70" s="154"/>
      <c r="H70" s="154"/>
      <c r="I70" s="154"/>
      <c r="J70" s="154"/>
      <c r="K70" s="154"/>
      <c r="L70" s="154"/>
      <c r="M70" s="154"/>
      <c r="N70" s="155"/>
      <c r="O70" s="155"/>
      <c r="P70" s="155"/>
      <c r="Q70" s="155"/>
      <c r="R70" s="156"/>
    </row>
    <row r="71" spans="1:18" ht="27">
      <c r="A71" s="211"/>
      <c r="B71" s="243" t="s">
        <v>73</v>
      </c>
      <c r="C71" s="246"/>
      <c r="D71" s="249"/>
      <c r="E71" s="104" t="s">
        <v>68</v>
      </c>
      <c r="F71" s="87">
        <f>F72+F73+F74</f>
        <v>3153159.9</v>
      </c>
      <c r="G71" s="19">
        <f aca="true" t="shared" si="22" ref="G71:R71">G72+G73+G74</f>
        <v>154999.7</v>
      </c>
      <c r="H71" s="19">
        <f t="shared" si="22"/>
        <v>228751.5</v>
      </c>
      <c r="I71" s="19">
        <f t="shared" si="22"/>
        <v>256586.1</v>
      </c>
      <c r="J71" s="19">
        <f t="shared" si="22"/>
        <v>536686.4</v>
      </c>
      <c r="K71" s="19">
        <f t="shared" si="22"/>
        <v>578249.7</v>
      </c>
      <c r="L71" s="19">
        <f t="shared" si="22"/>
        <v>637842.6</v>
      </c>
      <c r="M71" s="64">
        <f t="shared" si="22"/>
        <v>581193.9</v>
      </c>
      <c r="N71" s="64">
        <f t="shared" si="22"/>
        <v>71750</v>
      </c>
      <c r="O71" s="64">
        <f t="shared" si="22"/>
        <v>64300</v>
      </c>
      <c r="P71" s="64">
        <f t="shared" si="22"/>
        <v>24800</v>
      </c>
      <c r="Q71" s="64">
        <f t="shared" si="22"/>
        <v>9000</v>
      </c>
      <c r="R71" s="122">
        <f t="shared" si="22"/>
        <v>9000</v>
      </c>
    </row>
    <row r="72" spans="1:18" ht="14.25">
      <c r="A72" s="212"/>
      <c r="B72" s="244"/>
      <c r="C72" s="247"/>
      <c r="D72" s="250"/>
      <c r="E72" s="105" t="s">
        <v>16</v>
      </c>
      <c r="F72" s="108">
        <f aca="true" t="shared" si="23" ref="F72:R74">F76+F112+F135+F180</f>
        <v>666586.1</v>
      </c>
      <c r="G72" s="11">
        <f t="shared" si="23"/>
        <v>26680</v>
      </c>
      <c r="H72" s="11">
        <f t="shared" si="23"/>
        <v>38695.1</v>
      </c>
      <c r="I72" s="11">
        <f t="shared" si="23"/>
        <v>42688.6</v>
      </c>
      <c r="J72" s="11">
        <f t="shared" si="23"/>
        <v>121138.7</v>
      </c>
      <c r="K72" s="11">
        <f t="shared" si="23"/>
        <v>118800</v>
      </c>
      <c r="L72" s="11">
        <f t="shared" si="23"/>
        <v>136009.3</v>
      </c>
      <c r="M72" s="73">
        <f t="shared" si="23"/>
        <v>129624.4</v>
      </c>
      <c r="N72" s="73">
        <f t="shared" si="23"/>
        <v>19450</v>
      </c>
      <c r="O72" s="73">
        <f t="shared" si="23"/>
        <v>19700</v>
      </c>
      <c r="P72" s="73">
        <f t="shared" si="23"/>
        <v>7800</v>
      </c>
      <c r="Q72" s="73">
        <f t="shared" si="23"/>
        <v>3000</v>
      </c>
      <c r="R72" s="129">
        <f t="shared" si="23"/>
        <v>3000</v>
      </c>
    </row>
    <row r="73" spans="1:18" ht="14.25">
      <c r="A73" s="212"/>
      <c r="B73" s="244"/>
      <c r="C73" s="247"/>
      <c r="D73" s="250"/>
      <c r="E73" s="105" t="s">
        <v>17</v>
      </c>
      <c r="F73" s="108">
        <f t="shared" si="23"/>
        <v>2486573.8</v>
      </c>
      <c r="G73" s="11">
        <f t="shared" si="23"/>
        <v>128319.70000000001</v>
      </c>
      <c r="H73" s="11">
        <f t="shared" si="23"/>
        <v>190056.4</v>
      </c>
      <c r="I73" s="11">
        <f t="shared" si="23"/>
        <v>213897.5</v>
      </c>
      <c r="J73" s="11">
        <f t="shared" si="23"/>
        <v>415547.7</v>
      </c>
      <c r="K73" s="11">
        <f t="shared" si="23"/>
        <v>459449.69999999995</v>
      </c>
      <c r="L73" s="11">
        <f t="shared" si="23"/>
        <v>501833.3</v>
      </c>
      <c r="M73" s="73">
        <f t="shared" si="23"/>
        <v>451569.5</v>
      </c>
      <c r="N73" s="73">
        <f t="shared" si="23"/>
        <v>52300</v>
      </c>
      <c r="O73" s="73">
        <f t="shared" si="23"/>
        <v>44600</v>
      </c>
      <c r="P73" s="73">
        <f t="shared" si="23"/>
        <v>17000</v>
      </c>
      <c r="Q73" s="73">
        <f t="shared" si="23"/>
        <v>6000</v>
      </c>
      <c r="R73" s="129">
        <f t="shared" si="23"/>
        <v>6000</v>
      </c>
    </row>
    <row r="74" spans="1:18" ht="26.25" thickBot="1">
      <c r="A74" s="213"/>
      <c r="B74" s="245"/>
      <c r="C74" s="248"/>
      <c r="D74" s="251"/>
      <c r="E74" s="106" t="s">
        <v>18</v>
      </c>
      <c r="F74" s="109">
        <f t="shared" si="23"/>
        <v>0</v>
      </c>
      <c r="G74" s="25">
        <f t="shared" si="23"/>
        <v>0</v>
      </c>
      <c r="H74" s="25">
        <f t="shared" si="23"/>
        <v>0</v>
      </c>
      <c r="I74" s="25">
        <f t="shared" si="23"/>
        <v>0</v>
      </c>
      <c r="J74" s="25">
        <f t="shared" si="23"/>
        <v>0</v>
      </c>
      <c r="K74" s="25">
        <f t="shared" si="23"/>
        <v>0</v>
      </c>
      <c r="L74" s="25">
        <f t="shared" si="23"/>
        <v>0</v>
      </c>
      <c r="M74" s="74">
        <f t="shared" si="23"/>
        <v>0</v>
      </c>
      <c r="N74" s="74">
        <f t="shared" si="23"/>
        <v>0</v>
      </c>
      <c r="O74" s="74">
        <f t="shared" si="23"/>
        <v>0</v>
      </c>
      <c r="P74" s="74">
        <f t="shared" si="23"/>
        <v>0</v>
      </c>
      <c r="Q74" s="74">
        <f t="shared" si="23"/>
        <v>0</v>
      </c>
      <c r="R74" s="130">
        <f t="shared" si="23"/>
        <v>0</v>
      </c>
    </row>
    <row r="75" spans="1:18" ht="14.25">
      <c r="A75" s="222" t="s">
        <v>31</v>
      </c>
      <c r="B75" s="194" t="s">
        <v>32</v>
      </c>
      <c r="C75" s="180" t="s">
        <v>178</v>
      </c>
      <c r="D75" s="175" t="s">
        <v>15</v>
      </c>
      <c r="E75" s="104" t="s">
        <v>7</v>
      </c>
      <c r="F75" s="87">
        <f>F76+F77+F78</f>
        <v>1379000</v>
      </c>
      <c r="G75" s="19">
        <f aca="true" t="shared" si="24" ref="G75:R75">G76+G77+G78</f>
        <v>41000</v>
      </c>
      <c r="H75" s="19">
        <f t="shared" si="24"/>
        <v>52000</v>
      </c>
      <c r="I75" s="19">
        <f t="shared" si="24"/>
        <v>44500</v>
      </c>
      <c r="J75" s="19">
        <f t="shared" si="24"/>
        <v>321000</v>
      </c>
      <c r="K75" s="19">
        <f t="shared" si="24"/>
        <v>280500</v>
      </c>
      <c r="L75" s="19">
        <f t="shared" si="24"/>
        <v>300000</v>
      </c>
      <c r="M75" s="64">
        <f t="shared" si="24"/>
        <v>300000</v>
      </c>
      <c r="N75" s="64">
        <f t="shared" si="24"/>
        <v>20000</v>
      </c>
      <c r="O75" s="64">
        <f t="shared" si="24"/>
        <v>20000</v>
      </c>
      <c r="P75" s="64">
        <f t="shared" si="24"/>
        <v>0</v>
      </c>
      <c r="Q75" s="64">
        <f t="shared" si="24"/>
        <v>0</v>
      </c>
      <c r="R75" s="122">
        <f t="shared" si="24"/>
        <v>0</v>
      </c>
    </row>
    <row r="76" spans="1:18" ht="12.75">
      <c r="A76" s="223"/>
      <c r="B76" s="173"/>
      <c r="C76" s="167"/>
      <c r="D76" s="189"/>
      <c r="E76" s="105" t="s">
        <v>16</v>
      </c>
      <c r="F76" s="90">
        <f>F80+F85+F92+F107</f>
        <v>414050</v>
      </c>
      <c r="G76" s="12">
        <f aca="true" t="shared" si="25" ref="G76:R76">G80+G85+G92+G107</f>
        <v>12300</v>
      </c>
      <c r="H76" s="12">
        <f t="shared" si="25"/>
        <v>15950</v>
      </c>
      <c r="I76" s="12">
        <f t="shared" si="25"/>
        <v>13350</v>
      </c>
      <c r="J76" s="12">
        <f t="shared" si="25"/>
        <v>96300</v>
      </c>
      <c r="K76" s="12">
        <f t="shared" si="25"/>
        <v>84150</v>
      </c>
      <c r="L76" s="12">
        <f t="shared" si="25"/>
        <v>90000</v>
      </c>
      <c r="M76" s="65">
        <f t="shared" si="25"/>
        <v>90000</v>
      </c>
      <c r="N76" s="65">
        <f t="shared" si="25"/>
        <v>6000</v>
      </c>
      <c r="O76" s="65">
        <f t="shared" si="25"/>
        <v>6000</v>
      </c>
      <c r="P76" s="65">
        <f t="shared" si="25"/>
        <v>0</v>
      </c>
      <c r="Q76" s="65">
        <f t="shared" si="25"/>
        <v>0</v>
      </c>
      <c r="R76" s="123">
        <f t="shared" si="25"/>
        <v>0</v>
      </c>
    </row>
    <row r="77" spans="1:18" ht="12.75">
      <c r="A77" s="223"/>
      <c r="B77" s="173"/>
      <c r="C77" s="167"/>
      <c r="D77" s="189"/>
      <c r="E77" s="105" t="s">
        <v>17</v>
      </c>
      <c r="F77" s="90">
        <f>F81+F86+F93+F108</f>
        <v>964950</v>
      </c>
      <c r="G77" s="12">
        <f aca="true" t="shared" si="26" ref="G77:R77">G81+G86+G93+G108</f>
        <v>28700</v>
      </c>
      <c r="H77" s="12">
        <f t="shared" si="26"/>
        <v>36050</v>
      </c>
      <c r="I77" s="12">
        <f t="shared" si="26"/>
        <v>31150</v>
      </c>
      <c r="J77" s="12">
        <f t="shared" si="26"/>
        <v>224700</v>
      </c>
      <c r="K77" s="12">
        <f t="shared" si="26"/>
        <v>196350</v>
      </c>
      <c r="L77" s="12">
        <f t="shared" si="26"/>
        <v>210000</v>
      </c>
      <c r="M77" s="65">
        <f t="shared" si="26"/>
        <v>210000</v>
      </c>
      <c r="N77" s="65">
        <f t="shared" si="26"/>
        <v>14000</v>
      </c>
      <c r="O77" s="65">
        <f t="shared" si="26"/>
        <v>14000</v>
      </c>
      <c r="P77" s="65">
        <f t="shared" si="26"/>
        <v>0</v>
      </c>
      <c r="Q77" s="65">
        <f t="shared" si="26"/>
        <v>0</v>
      </c>
      <c r="R77" s="123">
        <f t="shared" si="26"/>
        <v>0</v>
      </c>
    </row>
    <row r="78" spans="1:18" ht="26.25" thickBot="1">
      <c r="A78" s="224"/>
      <c r="B78" s="174"/>
      <c r="C78" s="162"/>
      <c r="D78" s="190"/>
      <c r="E78" s="106" t="s">
        <v>18</v>
      </c>
      <c r="F78" s="91">
        <f>SUM(G78:M78)</f>
        <v>0</v>
      </c>
      <c r="G78" s="20">
        <v>0</v>
      </c>
      <c r="H78" s="20">
        <v>0</v>
      </c>
      <c r="I78" s="20">
        <v>0</v>
      </c>
      <c r="J78" s="20">
        <v>0</v>
      </c>
      <c r="K78" s="20">
        <v>0</v>
      </c>
      <c r="L78" s="20">
        <v>0</v>
      </c>
      <c r="M78" s="75">
        <v>0</v>
      </c>
      <c r="N78" s="75">
        <v>0</v>
      </c>
      <c r="O78" s="75">
        <v>0</v>
      </c>
      <c r="P78" s="75">
        <v>0</v>
      </c>
      <c r="Q78" s="75">
        <v>0</v>
      </c>
      <c r="R78" s="124">
        <v>0</v>
      </c>
    </row>
    <row r="79" spans="1:18" ht="12.75">
      <c r="A79" s="238" t="s">
        <v>33</v>
      </c>
      <c r="B79" s="241" t="s">
        <v>25</v>
      </c>
      <c r="C79" s="180"/>
      <c r="D79" s="175" t="s">
        <v>15</v>
      </c>
      <c r="E79" s="94" t="s">
        <v>7</v>
      </c>
      <c r="F79" s="99">
        <f>F80+F81</f>
        <v>40500</v>
      </c>
      <c r="G79" s="39">
        <f aca="true" t="shared" si="27" ref="G79:R79">G80+G81</f>
        <v>0</v>
      </c>
      <c r="H79" s="39">
        <f t="shared" si="27"/>
        <v>500</v>
      </c>
      <c r="I79" s="39">
        <f t="shared" si="27"/>
        <v>20000</v>
      </c>
      <c r="J79" s="39">
        <f t="shared" si="27"/>
        <v>20000</v>
      </c>
      <c r="K79" s="39">
        <f t="shared" si="27"/>
        <v>0</v>
      </c>
      <c r="L79" s="39">
        <f t="shared" si="27"/>
        <v>0</v>
      </c>
      <c r="M79" s="70">
        <f t="shared" si="27"/>
        <v>0</v>
      </c>
      <c r="N79" s="70">
        <f t="shared" si="27"/>
        <v>0</v>
      </c>
      <c r="O79" s="70">
        <f t="shared" si="27"/>
        <v>0</v>
      </c>
      <c r="P79" s="70">
        <f t="shared" si="27"/>
        <v>0</v>
      </c>
      <c r="Q79" s="70">
        <f t="shared" si="27"/>
        <v>0</v>
      </c>
      <c r="R79" s="125">
        <f t="shared" si="27"/>
        <v>0</v>
      </c>
    </row>
    <row r="80" spans="1:18" ht="12.75">
      <c r="A80" s="239"/>
      <c r="B80" s="242"/>
      <c r="C80" s="167"/>
      <c r="D80" s="189"/>
      <c r="E80" s="95" t="s">
        <v>16</v>
      </c>
      <c r="F80" s="100">
        <f>F82</f>
        <v>12500</v>
      </c>
      <c r="G80" s="13">
        <f aca="true" t="shared" si="28" ref="G80:R80">G82</f>
        <v>0</v>
      </c>
      <c r="H80" s="13">
        <f t="shared" si="28"/>
        <v>500</v>
      </c>
      <c r="I80" s="13">
        <f t="shared" si="28"/>
        <v>6000</v>
      </c>
      <c r="J80" s="13">
        <f t="shared" si="28"/>
        <v>6000</v>
      </c>
      <c r="K80" s="13">
        <f t="shared" si="28"/>
        <v>0</v>
      </c>
      <c r="L80" s="13">
        <f t="shared" si="28"/>
        <v>0</v>
      </c>
      <c r="M80" s="67">
        <f t="shared" si="28"/>
        <v>0</v>
      </c>
      <c r="N80" s="67">
        <f t="shared" si="28"/>
        <v>0</v>
      </c>
      <c r="O80" s="67">
        <f t="shared" si="28"/>
        <v>0</v>
      </c>
      <c r="P80" s="67">
        <f t="shared" si="28"/>
        <v>0</v>
      </c>
      <c r="Q80" s="67">
        <f t="shared" si="28"/>
        <v>0</v>
      </c>
      <c r="R80" s="116">
        <f t="shared" si="28"/>
        <v>0</v>
      </c>
    </row>
    <row r="81" spans="1:18" ht="13.5" thickBot="1">
      <c r="A81" s="240"/>
      <c r="B81" s="188"/>
      <c r="C81" s="181"/>
      <c r="D81" s="177"/>
      <c r="E81" s="97" t="s">
        <v>17</v>
      </c>
      <c r="F81" s="103">
        <f>F83</f>
        <v>28000</v>
      </c>
      <c r="G81" s="40">
        <f aca="true" t="shared" si="29" ref="G81:R81">G83</f>
        <v>0</v>
      </c>
      <c r="H81" s="40">
        <f t="shared" si="29"/>
        <v>0</v>
      </c>
      <c r="I81" s="40">
        <f t="shared" si="29"/>
        <v>14000</v>
      </c>
      <c r="J81" s="40">
        <f t="shared" si="29"/>
        <v>14000</v>
      </c>
      <c r="K81" s="40">
        <f t="shared" si="29"/>
        <v>0</v>
      </c>
      <c r="L81" s="40">
        <f t="shared" si="29"/>
        <v>0</v>
      </c>
      <c r="M81" s="71">
        <f t="shared" si="29"/>
        <v>0</v>
      </c>
      <c r="N81" s="71">
        <f t="shared" si="29"/>
        <v>0</v>
      </c>
      <c r="O81" s="71">
        <f t="shared" si="29"/>
        <v>0</v>
      </c>
      <c r="P81" s="71">
        <f t="shared" si="29"/>
        <v>0</v>
      </c>
      <c r="Q81" s="71">
        <f t="shared" si="29"/>
        <v>0</v>
      </c>
      <c r="R81" s="126">
        <f t="shared" si="29"/>
        <v>0</v>
      </c>
    </row>
    <row r="82" spans="1:18" ht="25.5" customHeight="1">
      <c r="A82" s="221">
        <v>2</v>
      </c>
      <c r="B82" s="165" t="s">
        <v>79</v>
      </c>
      <c r="C82" s="167"/>
      <c r="D82" s="167" t="s">
        <v>41</v>
      </c>
      <c r="E82" s="96" t="s">
        <v>16</v>
      </c>
      <c r="F82" s="101">
        <f>SUM(G82:R82)</f>
        <v>12500</v>
      </c>
      <c r="G82" s="38">
        <v>0</v>
      </c>
      <c r="H82" s="38">
        <v>500</v>
      </c>
      <c r="I82" s="38">
        <v>6000</v>
      </c>
      <c r="J82" s="38">
        <v>6000</v>
      </c>
      <c r="K82" s="38">
        <v>0</v>
      </c>
      <c r="L82" s="38">
        <v>0</v>
      </c>
      <c r="M82" s="68">
        <v>0</v>
      </c>
      <c r="N82" s="68">
        <v>0</v>
      </c>
      <c r="O82" s="68">
        <v>0</v>
      </c>
      <c r="P82" s="68">
        <v>0</v>
      </c>
      <c r="Q82" s="68">
        <v>0</v>
      </c>
      <c r="R82" s="127">
        <v>0</v>
      </c>
    </row>
    <row r="83" spans="1:18" ht="25.5" customHeight="1" thickBot="1">
      <c r="A83" s="221"/>
      <c r="B83" s="187"/>
      <c r="C83" s="167"/>
      <c r="D83" s="167"/>
      <c r="E83" s="98" t="s">
        <v>17</v>
      </c>
      <c r="F83" s="128">
        <f>SUM(G83:R83)</f>
        <v>28000</v>
      </c>
      <c r="G83" s="40">
        <v>0</v>
      </c>
      <c r="H83" s="40">
        <v>0</v>
      </c>
      <c r="I83" s="40">
        <v>14000</v>
      </c>
      <c r="J83" s="40">
        <v>14000</v>
      </c>
      <c r="K83" s="40">
        <v>0</v>
      </c>
      <c r="L83" s="40">
        <v>0</v>
      </c>
      <c r="M83" s="71">
        <v>0</v>
      </c>
      <c r="N83" s="71">
        <v>0</v>
      </c>
      <c r="O83" s="71">
        <v>0</v>
      </c>
      <c r="P83" s="71">
        <v>0</v>
      </c>
      <c r="Q83" s="71">
        <v>0</v>
      </c>
      <c r="R83" s="126">
        <v>0</v>
      </c>
    </row>
    <row r="84" spans="1:18" ht="12.75">
      <c r="A84" s="238" t="s">
        <v>35</v>
      </c>
      <c r="B84" s="241" t="s">
        <v>72</v>
      </c>
      <c r="C84" s="180"/>
      <c r="D84" s="175" t="s">
        <v>71</v>
      </c>
      <c r="E84" s="94" t="s">
        <v>7</v>
      </c>
      <c r="F84" s="99">
        <f>F85+F86</f>
        <v>803000</v>
      </c>
      <c r="G84" s="39">
        <f aca="true" t="shared" si="30" ref="G84:R84">G85+G86</f>
        <v>0</v>
      </c>
      <c r="H84" s="39">
        <f t="shared" si="30"/>
        <v>1500</v>
      </c>
      <c r="I84" s="39">
        <f t="shared" si="30"/>
        <v>1500</v>
      </c>
      <c r="J84" s="39">
        <f t="shared" si="30"/>
        <v>200000</v>
      </c>
      <c r="K84" s="39">
        <f t="shared" si="30"/>
        <v>200000</v>
      </c>
      <c r="L84" s="39">
        <f t="shared" si="30"/>
        <v>200000</v>
      </c>
      <c r="M84" s="70">
        <f t="shared" si="30"/>
        <v>200000</v>
      </c>
      <c r="N84" s="70">
        <f t="shared" si="30"/>
        <v>0</v>
      </c>
      <c r="O84" s="70">
        <f t="shared" si="30"/>
        <v>0</v>
      </c>
      <c r="P84" s="70">
        <f t="shared" si="30"/>
        <v>0</v>
      </c>
      <c r="Q84" s="70">
        <f t="shared" si="30"/>
        <v>0</v>
      </c>
      <c r="R84" s="125">
        <f t="shared" si="30"/>
        <v>0</v>
      </c>
    </row>
    <row r="85" spans="1:18" ht="12.75">
      <c r="A85" s="239"/>
      <c r="B85" s="187"/>
      <c r="C85" s="167"/>
      <c r="D85" s="189"/>
      <c r="E85" s="95" t="s">
        <v>16</v>
      </c>
      <c r="F85" s="100">
        <f>F87+F89</f>
        <v>240900</v>
      </c>
      <c r="G85" s="13">
        <f aca="true" t="shared" si="31" ref="G85:R85">G87+G89</f>
        <v>0</v>
      </c>
      <c r="H85" s="13">
        <f t="shared" si="31"/>
        <v>450</v>
      </c>
      <c r="I85" s="13">
        <f t="shared" si="31"/>
        <v>450</v>
      </c>
      <c r="J85" s="13">
        <f t="shared" si="31"/>
        <v>60000</v>
      </c>
      <c r="K85" s="13">
        <f t="shared" si="31"/>
        <v>60000</v>
      </c>
      <c r="L85" s="13">
        <f t="shared" si="31"/>
        <v>60000</v>
      </c>
      <c r="M85" s="67">
        <f t="shared" si="31"/>
        <v>60000</v>
      </c>
      <c r="N85" s="67">
        <f t="shared" si="31"/>
        <v>0</v>
      </c>
      <c r="O85" s="67">
        <f t="shared" si="31"/>
        <v>0</v>
      </c>
      <c r="P85" s="67">
        <f t="shared" si="31"/>
        <v>0</v>
      </c>
      <c r="Q85" s="67">
        <f t="shared" si="31"/>
        <v>0</v>
      </c>
      <c r="R85" s="116">
        <f t="shared" si="31"/>
        <v>0</v>
      </c>
    </row>
    <row r="86" spans="1:18" ht="13.5" thickBot="1">
      <c r="A86" s="240"/>
      <c r="B86" s="188"/>
      <c r="C86" s="162"/>
      <c r="D86" s="190"/>
      <c r="E86" s="97" t="s">
        <v>17</v>
      </c>
      <c r="F86" s="103">
        <f>F88+F90</f>
        <v>562100</v>
      </c>
      <c r="G86" s="40">
        <f aca="true" t="shared" si="32" ref="G86:R86">G88+G90</f>
        <v>0</v>
      </c>
      <c r="H86" s="40">
        <f t="shared" si="32"/>
        <v>1050</v>
      </c>
      <c r="I86" s="40">
        <f t="shared" si="32"/>
        <v>1050</v>
      </c>
      <c r="J86" s="40">
        <f t="shared" si="32"/>
        <v>140000</v>
      </c>
      <c r="K86" s="40">
        <f t="shared" si="32"/>
        <v>140000</v>
      </c>
      <c r="L86" s="40">
        <f t="shared" si="32"/>
        <v>140000</v>
      </c>
      <c r="M86" s="71">
        <f t="shared" si="32"/>
        <v>140000</v>
      </c>
      <c r="N86" s="71">
        <f t="shared" si="32"/>
        <v>0</v>
      </c>
      <c r="O86" s="71">
        <f t="shared" si="32"/>
        <v>0</v>
      </c>
      <c r="P86" s="71">
        <f t="shared" si="32"/>
        <v>0</v>
      </c>
      <c r="Q86" s="71">
        <f t="shared" si="32"/>
        <v>0</v>
      </c>
      <c r="R86" s="126">
        <f t="shared" si="32"/>
        <v>0</v>
      </c>
    </row>
    <row r="87" spans="1:18" ht="12.75">
      <c r="A87" s="203" t="s">
        <v>103</v>
      </c>
      <c r="B87" s="165" t="s">
        <v>75</v>
      </c>
      <c r="C87" s="167"/>
      <c r="D87" s="167" t="s">
        <v>36</v>
      </c>
      <c r="E87" s="96" t="s">
        <v>16</v>
      </c>
      <c r="F87" s="101">
        <f>SUM(G87:R87)</f>
        <v>900</v>
      </c>
      <c r="G87" s="38">
        <v>0</v>
      </c>
      <c r="H87" s="38">
        <v>450</v>
      </c>
      <c r="I87" s="38">
        <v>450</v>
      </c>
      <c r="J87" s="38">
        <v>0</v>
      </c>
      <c r="K87" s="38">
        <v>0</v>
      </c>
      <c r="L87" s="38">
        <v>0</v>
      </c>
      <c r="M87" s="68">
        <v>0</v>
      </c>
      <c r="N87" s="68">
        <v>0</v>
      </c>
      <c r="O87" s="68">
        <v>0</v>
      </c>
      <c r="P87" s="68">
        <v>0</v>
      </c>
      <c r="Q87" s="68">
        <v>0</v>
      </c>
      <c r="R87" s="127">
        <v>0</v>
      </c>
    </row>
    <row r="88" spans="1:18" ht="12.75">
      <c r="A88" s="209"/>
      <c r="B88" s="179"/>
      <c r="C88" s="168"/>
      <c r="D88" s="168"/>
      <c r="E88" s="36" t="s">
        <v>17</v>
      </c>
      <c r="F88" s="101">
        <f>SUM(G88:R88)</f>
        <v>2100</v>
      </c>
      <c r="G88" s="13">
        <v>0</v>
      </c>
      <c r="H88" s="13">
        <v>1050</v>
      </c>
      <c r="I88" s="13">
        <v>1050</v>
      </c>
      <c r="J88" s="13">
        <v>0</v>
      </c>
      <c r="K88" s="13">
        <v>0</v>
      </c>
      <c r="L88" s="13">
        <v>0</v>
      </c>
      <c r="M88" s="67">
        <v>0</v>
      </c>
      <c r="N88" s="67">
        <v>0</v>
      </c>
      <c r="O88" s="67">
        <v>0</v>
      </c>
      <c r="P88" s="67">
        <v>0</v>
      </c>
      <c r="Q88" s="67">
        <v>0</v>
      </c>
      <c r="R88" s="116">
        <v>0</v>
      </c>
    </row>
    <row r="89" spans="1:18" ht="12.75">
      <c r="A89" s="220">
        <v>2</v>
      </c>
      <c r="B89" s="159" t="s">
        <v>76</v>
      </c>
      <c r="C89" s="161"/>
      <c r="D89" s="161" t="s">
        <v>37</v>
      </c>
      <c r="E89" s="36" t="s">
        <v>16</v>
      </c>
      <c r="F89" s="101">
        <f>SUM(G89:R89)</f>
        <v>240000</v>
      </c>
      <c r="G89" s="13">
        <v>0</v>
      </c>
      <c r="H89" s="13">
        <v>0</v>
      </c>
      <c r="I89" s="13">
        <v>0</v>
      </c>
      <c r="J89" s="13">
        <v>60000</v>
      </c>
      <c r="K89" s="13">
        <v>60000</v>
      </c>
      <c r="L89" s="13">
        <v>60000</v>
      </c>
      <c r="M89" s="67">
        <v>60000</v>
      </c>
      <c r="N89" s="67">
        <v>0</v>
      </c>
      <c r="O89" s="67">
        <v>0</v>
      </c>
      <c r="P89" s="67">
        <v>0</v>
      </c>
      <c r="Q89" s="67">
        <v>0</v>
      </c>
      <c r="R89" s="116">
        <v>0</v>
      </c>
    </row>
    <row r="90" spans="1:18" ht="13.5" thickBot="1">
      <c r="A90" s="221"/>
      <c r="B90" s="165"/>
      <c r="C90" s="167"/>
      <c r="D90" s="167"/>
      <c r="E90" s="98" t="s">
        <v>17</v>
      </c>
      <c r="F90" s="128">
        <f>SUM(G90:R90)</f>
        <v>560000</v>
      </c>
      <c r="G90" s="40">
        <v>0</v>
      </c>
      <c r="H90" s="40">
        <v>0</v>
      </c>
      <c r="I90" s="40">
        <v>0</v>
      </c>
      <c r="J90" s="40">
        <v>140000</v>
      </c>
      <c r="K90" s="40">
        <v>140000</v>
      </c>
      <c r="L90" s="40">
        <v>140000</v>
      </c>
      <c r="M90" s="71">
        <v>140000</v>
      </c>
      <c r="N90" s="71">
        <v>0</v>
      </c>
      <c r="O90" s="71">
        <v>0</v>
      </c>
      <c r="P90" s="71">
        <v>0</v>
      </c>
      <c r="Q90" s="71">
        <v>0</v>
      </c>
      <c r="R90" s="126">
        <v>0</v>
      </c>
    </row>
    <row r="91" spans="1:18" ht="12.75">
      <c r="A91" s="206" t="s">
        <v>38</v>
      </c>
      <c r="B91" s="186" t="s">
        <v>21</v>
      </c>
      <c r="C91" s="180"/>
      <c r="D91" s="175" t="s">
        <v>15</v>
      </c>
      <c r="E91" s="94" t="s">
        <v>7</v>
      </c>
      <c r="F91" s="99">
        <f>F92+F93</f>
        <v>485000</v>
      </c>
      <c r="G91" s="39">
        <f aca="true" t="shared" si="33" ref="G91:R91">G92+G93</f>
        <v>20500</v>
      </c>
      <c r="H91" s="39">
        <f t="shared" si="33"/>
        <v>20000</v>
      </c>
      <c r="I91" s="39">
        <f t="shared" si="33"/>
        <v>23000</v>
      </c>
      <c r="J91" s="39">
        <f t="shared" si="33"/>
        <v>101000</v>
      </c>
      <c r="K91" s="39">
        <f t="shared" si="33"/>
        <v>80500</v>
      </c>
      <c r="L91" s="39">
        <f t="shared" si="33"/>
        <v>100000</v>
      </c>
      <c r="M91" s="70">
        <f t="shared" si="33"/>
        <v>100000</v>
      </c>
      <c r="N91" s="70">
        <f t="shared" si="33"/>
        <v>20000</v>
      </c>
      <c r="O91" s="70">
        <f t="shared" si="33"/>
        <v>20000</v>
      </c>
      <c r="P91" s="70">
        <f t="shared" si="33"/>
        <v>0</v>
      </c>
      <c r="Q91" s="70">
        <f t="shared" si="33"/>
        <v>0</v>
      </c>
      <c r="R91" s="125">
        <f t="shared" si="33"/>
        <v>0</v>
      </c>
    </row>
    <row r="92" spans="1:18" ht="12.75">
      <c r="A92" s="207"/>
      <c r="B92" s="218"/>
      <c r="C92" s="167"/>
      <c r="D92" s="189"/>
      <c r="E92" s="95" t="s">
        <v>16</v>
      </c>
      <c r="F92" s="100">
        <f>F94+F96+F98+F100+F102+F104</f>
        <v>145500</v>
      </c>
      <c r="G92" s="13">
        <f aca="true" t="shared" si="34" ref="G92:R92">G94+G96+G98+G100+G102+G104</f>
        <v>6150</v>
      </c>
      <c r="H92" s="13">
        <f t="shared" si="34"/>
        <v>6000</v>
      </c>
      <c r="I92" s="13">
        <f t="shared" si="34"/>
        <v>6900</v>
      </c>
      <c r="J92" s="13">
        <f t="shared" si="34"/>
        <v>30300</v>
      </c>
      <c r="K92" s="13">
        <f t="shared" si="34"/>
        <v>24150</v>
      </c>
      <c r="L92" s="13">
        <f t="shared" si="34"/>
        <v>30000</v>
      </c>
      <c r="M92" s="67">
        <f t="shared" si="34"/>
        <v>30000</v>
      </c>
      <c r="N92" s="67">
        <f t="shared" si="34"/>
        <v>6000</v>
      </c>
      <c r="O92" s="67">
        <f t="shared" si="34"/>
        <v>6000</v>
      </c>
      <c r="P92" s="67">
        <f t="shared" si="34"/>
        <v>0</v>
      </c>
      <c r="Q92" s="67">
        <f t="shared" si="34"/>
        <v>0</v>
      </c>
      <c r="R92" s="116">
        <f t="shared" si="34"/>
        <v>0</v>
      </c>
    </row>
    <row r="93" spans="1:18" ht="13.5" thickBot="1">
      <c r="A93" s="208"/>
      <c r="B93" s="219"/>
      <c r="C93" s="162"/>
      <c r="D93" s="190"/>
      <c r="E93" s="97" t="s">
        <v>17</v>
      </c>
      <c r="F93" s="103">
        <f>F95+F97+F99+F101+F103+F105</f>
        <v>339500</v>
      </c>
      <c r="G93" s="40">
        <f aca="true" t="shared" si="35" ref="G93:R93">G95+G97+G99+G101+G103+G105</f>
        <v>14350</v>
      </c>
      <c r="H93" s="40">
        <f t="shared" si="35"/>
        <v>14000</v>
      </c>
      <c r="I93" s="40">
        <f t="shared" si="35"/>
        <v>16100</v>
      </c>
      <c r="J93" s="40">
        <f t="shared" si="35"/>
        <v>70700</v>
      </c>
      <c r="K93" s="40">
        <f t="shared" si="35"/>
        <v>56350</v>
      </c>
      <c r="L93" s="40">
        <f t="shared" si="35"/>
        <v>70000</v>
      </c>
      <c r="M93" s="71">
        <f t="shared" si="35"/>
        <v>70000</v>
      </c>
      <c r="N93" s="71">
        <f t="shared" si="35"/>
        <v>14000</v>
      </c>
      <c r="O93" s="71">
        <f t="shared" si="35"/>
        <v>14000</v>
      </c>
      <c r="P93" s="71">
        <f t="shared" si="35"/>
        <v>0</v>
      </c>
      <c r="Q93" s="71">
        <f t="shared" si="35"/>
        <v>0</v>
      </c>
      <c r="R93" s="126">
        <f t="shared" si="35"/>
        <v>0</v>
      </c>
    </row>
    <row r="94" spans="1:18" ht="12.75">
      <c r="A94" s="203" t="s">
        <v>103</v>
      </c>
      <c r="B94" s="165" t="s">
        <v>77</v>
      </c>
      <c r="C94" s="167"/>
      <c r="D94" s="167">
        <v>2016</v>
      </c>
      <c r="E94" s="96" t="s">
        <v>16</v>
      </c>
      <c r="F94" s="101">
        <f>SUM(G94:R94)</f>
        <v>750</v>
      </c>
      <c r="G94" s="38">
        <v>0</v>
      </c>
      <c r="H94" s="38">
        <v>0</v>
      </c>
      <c r="I94" s="38">
        <v>750</v>
      </c>
      <c r="J94" s="38">
        <v>0</v>
      </c>
      <c r="K94" s="38">
        <v>0</v>
      </c>
      <c r="L94" s="38">
        <v>0</v>
      </c>
      <c r="M94" s="68">
        <v>0</v>
      </c>
      <c r="N94" s="68">
        <v>0</v>
      </c>
      <c r="O94" s="68">
        <v>0</v>
      </c>
      <c r="P94" s="68">
        <v>0</v>
      </c>
      <c r="Q94" s="68">
        <v>0</v>
      </c>
      <c r="R94" s="127">
        <v>0</v>
      </c>
    </row>
    <row r="95" spans="1:18" ht="12.75">
      <c r="A95" s="209"/>
      <c r="B95" s="179"/>
      <c r="C95" s="168"/>
      <c r="D95" s="168"/>
      <c r="E95" s="36" t="s">
        <v>17</v>
      </c>
      <c r="F95" s="101">
        <f aca="true" t="shared" si="36" ref="F95:F105">SUM(G95:R95)</f>
        <v>1750</v>
      </c>
      <c r="G95" s="13">
        <v>0</v>
      </c>
      <c r="H95" s="13">
        <v>0</v>
      </c>
      <c r="I95" s="13">
        <v>1750</v>
      </c>
      <c r="J95" s="13">
        <v>0</v>
      </c>
      <c r="K95" s="13">
        <v>0</v>
      </c>
      <c r="L95" s="13">
        <v>0</v>
      </c>
      <c r="M95" s="67">
        <v>0</v>
      </c>
      <c r="N95" s="67">
        <v>0</v>
      </c>
      <c r="O95" s="67">
        <v>0</v>
      </c>
      <c r="P95" s="67">
        <v>0</v>
      </c>
      <c r="Q95" s="67">
        <v>0</v>
      </c>
      <c r="R95" s="116">
        <v>0</v>
      </c>
    </row>
    <row r="96" spans="1:18" ht="12.75">
      <c r="A96" s="202" t="s">
        <v>104</v>
      </c>
      <c r="B96" s="159" t="s">
        <v>78</v>
      </c>
      <c r="C96" s="161"/>
      <c r="D96" s="161" t="s">
        <v>37</v>
      </c>
      <c r="E96" s="36" t="s">
        <v>16</v>
      </c>
      <c r="F96" s="101">
        <f t="shared" si="36"/>
        <v>96000</v>
      </c>
      <c r="G96" s="13">
        <v>0</v>
      </c>
      <c r="H96" s="13">
        <v>0</v>
      </c>
      <c r="I96" s="13">
        <v>0</v>
      </c>
      <c r="J96" s="13">
        <v>24000</v>
      </c>
      <c r="K96" s="13">
        <v>24000</v>
      </c>
      <c r="L96" s="13">
        <v>24000</v>
      </c>
      <c r="M96" s="67">
        <v>24000</v>
      </c>
      <c r="N96" s="67">
        <v>0</v>
      </c>
      <c r="O96" s="67">
        <v>0</v>
      </c>
      <c r="P96" s="67">
        <v>0</v>
      </c>
      <c r="Q96" s="67">
        <v>0</v>
      </c>
      <c r="R96" s="116">
        <v>0</v>
      </c>
    </row>
    <row r="97" spans="1:18" ht="12.75">
      <c r="A97" s="217"/>
      <c r="B97" s="179"/>
      <c r="C97" s="191"/>
      <c r="D97" s="191"/>
      <c r="E97" s="36" t="s">
        <v>17</v>
      </c>
      <c r="F97" s="101">
        <f t="shared" si="36"/>
        <v>224000</v>
      </c>
      <c r="G97" s="13">
        <v>0</v>
      </c>
      <c r="H97" s="13">
        <v>0</v>
      </c>
      <c r="I97" s="13">
        <v>0</v>
      </c>
      <c r="J97" s="13">
        <v>56000</v>
      </c>
      <c r="K97" s="13">
        <v>56000</v>
      </c>
      <c r="L97" s="13">
        <v>56000</v>
      </c>
      <c r="M97" s="67">
        <v>56000</v>
      </c>
      <c r="N97" s="67">
        <v>0</v>
      </c>
      <c r="O97" s="67">
        <v>0</v>
      </c>
      <c r="P97" s="67">
        <v>0</v>
      </c>
      <c r="Q97" s="67">
        <v>0</v>
      </c>
      <c r="R97" s="116">
        <v>0</v>
      </c>
    </row>
    <row r="98" spans="1:18" ht="18.75" customHeight="1">
      <c r="A98" s="202" t="s">
        <v>105</v>
      </c>
      <c r="B98" s="159" t="s">
        <v>179</v>
      </c>
      <c r="C98" s="161"/>
      <c r="D98" s="161" t="s">
        <v>34</v>
      </c>
      <c r="E98" s="36" t="s">
        <v>16</v>
      </c>
      <c r="F98" s="101">
        <f t="shared" si="36"/>
        <v>12150</v>
      </c>
      <c r="G98" s="13">
        <v>6150</v>
      </c>
      <c r="H98" s="13">
        <v>6000</v>
      </c>
      <c r="I98" s="13">
        <v>0</v>
      </c>
      <c r="J98" s="13">
        <v>0</v>
      </c>
      <c r="K98" s="13">
        <v>0</v>
      </c>
      <c r="L98" s="13">
        <v>0</v>
      </c>
      <c r="M98" s="67">
        <v>0</v>
      </c>
      <c r="N98" s="67">
        <v>0</v>
      </c>
      <c r="O98" s="67">
        <v>0</v>
      </c>
      <c r="P98" s="67">
        <v>0</v>
      </c>
      <c r="Q98" s="67">
        <v>0</v>
      </c>
      <c r="R98" s="116">
        <v>0</v>
      </c>
    </row>
    <row r="99" spans="1:18" ht="18.75" customHeight="1">
      <c r="A99" s="209"/>
      <c r="B99" s="179"/>
      <c r="C99" s="168"/>
      <c r="D99" s="191"/>
      <c r="E99" s="36" t="s">
        <v>17</v>
      </c>
      <c r="F99" s="101">
        <f t="shared" si="36"/>
        <v>28350</v>
      </c>
      <c r="G99" s="13">
        <v>14350</v>
      </c>
      <c r="H99" s="13">
        <v>14000</v>
      </c>
      <c r="I99" s="13">
        <v>0</v>
      </c>
      <c r="J99" s="13">
        <v>0</v>
      </c>
      <c r="K99" s="13">
        <v>0</v>
      </c>
      <c r="L99" s="13">
        <v>0</v>
      </c>
      <c r="M99" s="67">
        <v>0</v>
      </c>
      <c r="N99" s="67">
        <v>0</v>
      </c>
      <c r="O99" s="67">
        <v>0</v>
      </c>
      <c r="P99" s="67">
        <v>0</v>
      </c>
      <c r="Q99" s="67">
        <v>0</v>
      </c>
      <c r="R99" s="116">
        <v>0</v>
      </c>
    </row>
    <row r="100" spans="1:18" ht="18.75" customHeight="1">
      <c r="A100" s="202" t="s">
        <v>108</v>
      </c>
      <c r="B100" s="159" t="s">
        <v>180</v>
      </c>
      <c r="C100" s="161"/>
      <c r="D100" s="161" t="s">
        <v>64</v>
      </c>
      <c r="E100" s="36" t="s">
        <v>16</v>
      </c>
      <c r="F100" s="101">
        <f t="shared" si="36"/>
        <v>12150</v>
      </c>
      <c r="G100" s="13">
        <v>0</v>
      </c>
      <c r="H100" s="13">
        <v>0</v>
      </c>
      <c r="I100" s="13">
        <v>6150</v>
      </c>
      <c r="J100" s="13">
        <v>6000</v>
      </c>
      <c r="K100" s="13">
        <v>0</v>
      </c>
      <c r="L100" s="13">
        <v>0</v>
      </c>
      <c r="M100" s="67">
        <v>0</v>
      </c>
      <c r="N100" s="67">
        <v>0</v>
      </c>
      <c r="O100" s="67">
        <v>0</v>
      </c>
      <c r="P100" s="67">
        <v>0</v>
      </c>
      <c r="Q100" s="67">
        <v>0</v>
      </c>
      <c r="R100" s="116">
        <v>0</v>
      </c>
    </row>
    <row r="101" spans="1:18" ht="18.75" customHeight="1">
      <c r="A101" s="209"/>
      <c r="B101" s="166"/>
      <c r="C101" s="168"/>
      <c r="D101" s="168"/>
      <c r="E101" s="36" t="s">
        <v>17</v>
      </c>
      <c r="F101" s="101">
        <f t="shared" si="36"/>
        <v>28350</v>
      </c>
      <c r="G101" s="13">
        <v>0</v>
      </c>
      <c r="H101" s="13">
        <v>0</v>
      </c>
      <c r="I101" s="13">
        <v>14350</v>
      </c>
      <c r="J101" s="13">
        <v>14000</v>
      </c>
      <c r="K101" s="13">
        <v>0</v>
      </c>
      <c r="L101" s="13">
        <v>0</v>
      </c>
      <c r="M101" s="67">
        <v>0</v>
      </c>
      <c r="N101" s="67">
        <v>0</v>
      </c>
      <c r="O101" s="67">
        <v>0</v>
      </c>
      <c r="P101" s="67">
        <v>0</v>
      </c>
      <c r="Q101" s="67">
        <v>0</v>
      </c>
      <c r="R101" s="116">
        <v>0</v>
      </c>
    </row>
    <row r="102" spans="1:18" ht="12.75">
      <c r="A102" s="202" t="s">
        <v>109</v>
      </c>
      <c r="B102" s="159" t="s">
        <v>81</v>
      </c>
      <c r="C102" s="161"/>
      <c r="D102" s="161" t="s">
        <v>220</v>
      </c>
      <c r="E102" s="36" t="s">
        <v>16</v>
      </c>
      <c r="F102" s="101">
        <f t="shared" si="36"/>
        <v>450</v>
      </c>
      <c r="G102" s="13">
        <v>0</v>
      </c>
      <c r="H102" s="13">
        <v>0</v>
      </c>
      <c r="I102" s="13">
        <v>0</v>
      </c>
      <c r="J102" s="13">
        <v>300</v>
      </c>
      <c r="K102" s="13">
        <v>150</v>
      </c>
      <c r="L102" s="13">
        <v>0</v>
      </c>
      <c r="M102" s="67">
        <v>0</v>
      </c>
      <c r="N102" s="67">
        <v>0</v>
      </c>
      <c r="O102" s="67">
        <v>0</v>
      </c>
      <c r="P102" s="67">
        <v>0</v>
      </c>
      <c r="Q102" s="67">
        <v>0</v>
      </c>
      <c r="R102" s="116">
        <v>0</v>
      </c>
    </row>
    <row r="103" spans="1:18" ht="12.75">
      <c r="A103" s="209"/>
      <c r="B103" s="179"/>
      <c r="C103" s="168"/>
      <c r="D103" s="168"/>
      <c r="E103" s="36" t="s">
        <v>17</v>
      </c>
      <c r="F103" s="101">
        <f t="shared" si="36"/>
        <v>1050</v>
      </c>
      <c r="G103" s="13">
        <v>0</v>
      </c>
      <c r="H103" s="13">
        <v>0</v>
      </c>
      <c r="I103" s="13">
        <v>0</v>
      </c>
      <c r="J103" s="13">
        <v>700</v>
      </c>
      <c r="K103" s="13">
        <v>350</v>
      </c>
      <c r="L103" s="13">
        <v>0</v>
      </c>
      <c r="M103" s="67">
        <v>0</v>
      </c>
      <c r="N103" s="67">
        <v>0</v>
      </c>
      <c r="O103" s="67">
        <v>0</v>
      </c>
      <c r="P103" s="67">
        <v>0</v>
      </c>
      <c r="Q103" s="67">
        <v>0</v>
      </c>
      <c r="R103" s="116">
        <v>0</v>
      </c>
    </row>
    <row r="104" spans="1:18" ht="12.75">
      <c r="A104" s="202" t="s">
        <v>110</v>
      </c>
      <c r="B104" s="159" t="s">
        <v>82</v>
      </c>
      <c r="C104" s="161"/>
      <c r="D104" s="161" t="s">
        <v>221</v>
      </c>
      <c r="E104" s="36" t="s">
        <v>16</v>
      </c>
      <c r="F104" s="101">
        <f t="shared" si="36"/>
        <v>24000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6000</v>
      </c>
      <c r="M104" s="13">
        <v>6000</v>
      </c>
      <c r="N104" s="13">
        <v>6000</v>
      </c>
      <c r="O104" s="13">
        <v>6000</v>
      </c>
      <c r="P104" s="67">
        <v>0</v>
      </c>
      <c r="Q104" s="67">
        <v>0</v>
      </c>
      <c r="R104" s="116">
        <v>0</v>
      </c>
    </row>
    <row r="105" spans="1:18" ht="13.5" thickBot="1">
      <c r="A105" s="170"/>
      <c r="B105" s="165"/>
      <c r="C105" s="178"/>
      <c r="D105" s="178"/>
      <c r="E105" s="98" t="s">
        <v>17</v>
      </c>
      <c r="F105" s="128">
        <f t="shared" si="36"/>
        <v>56000</v>
      </c>
      <c r="G105" s="40">
        <v>0</v>
      </c>
      <c r="H105" s="40">
        <v>0</v>
      </c>
      <c r="I105" s="40">
        <v>0</v>
      </c>
      <c r="J105" s="40">
        <v>0</v>
      </c>
      <c r="K105" s="40">
        <v>0</v>
      </c>
      <c r="L105" s="40">
        <v>14000</v>
      </c>
      <c r="M105" s="40">
        <v>14000</v>
      </c>
      <c r="N105" s="40">
        <v>14000</v>
      </c>
      <c r="O105" s="40">
        <v>14000</v>
      </c>
      <c r="P105" s="71">
        <v>0</v>
      </c>
      <c r="Q105" s="71">
        <v>0</v>
      </c>
      <c r="R105" s="126">
        <v>0</v>
      </c>
    </row>
    <row r="106" spans="1:18" ht="12.75">
      <c r="A106" s="206" t="s">
        <v>40</v>
      </c>
      <c r="B106" s="186" t="s">
        <v>23</v>
      </c>
      <c r="C106" s="216"/>
      <c r="D106" s="175" t="s">
        <v>34</v>
      </c>
      <c r="E106" s="94" t="s">
        <v>7</v>
      </c>
      <c r="F106" s="99">
        <f>F107+F108</f>
        <v>50500</v>
      </c>
      <c r="G106" s="39">
        <f aca="true" t="shared" si="37" ref="G106:R106">G107+G108</f>
        <v>20500</v>
      </c>
      <c r="H106" s="39">
        <f t="shared" si="37"/>
        <v>30000</v>
      </c>
      <c r="I106" s="39">
        <f t="shared" si="37"/>
        <v>0</v>
      </c>
      <c r="J106" s="39">
        <f t="shared" si="37"/>
        <v>0</v>
      </c>
      <c r="K106" s="39">
        <f t="shared" si="37"/>
        <v>0</v>
      </c>
      <c r="L106" s="39">
        <f t="shared" si="37"/>
        <v>0</v>
      </c>
      <c r="M106" s="70">
        <f t="shared" si="37"/>
        <v>0</v>
      </c>
      <c r="N106" s="70">
        <f t="shared" si="37"/>
        <v>0</v>
      </c>
      <c r="O106" s="70">
        <f t="shared" si="37"/>
        <v>0</v>
      </c>
      <c r="P106" s="70">
        <f t="shared" si="37"/>
        <v>0</v>
      </c>
      <c r="Q106" s="70">
        <f t="shared" si="37"/>
        <v>0</v>
      </c>
      <c r="R106" s="125">
        <f t="shared" si="37"/>
        <v>0</v>
      </c>
    </row>
    <row r="107" spans="1:18" ht="12.75">
      <c r="A107" s="207"/>
      <c r="B107" s="214"/>
      <c r="C107" s="178"/>
      <c r="D107" s="189"/>
      <c r="E107" s="95" t="s">
        <v>16</v>
      </c>
      <c r="F107" s="100">
        <f>F109</f>
        <v>15150</v>
      </c>
      <c r="G107" s="13">
        <f aca="true" t="shared" si="38" ref="G107:R107">G109</f>
        <v>6150</v>
      </c>
      <c r="H107" s="13">
        <f t="shared" si="38"/>
        <v>9000</v>
      </c>
      <c r="I107" s="13">
        <f t="shared" si="38"/>
        <v>0</v>
      </c>
      <c r="J107" s="13">
        <f t="shared" si="38"/>
        <v>0</v>
      </c>
      <c r="K107" s="13">
        <f t="shared" si="38"/>
        <v>0</v>
      </c>
      <c r="L107" s="13">
        <f t="shared" si="38"/>
        <v>0</v>
      </c>
      <c r="M107" s="67">
        <f t="shared" si="38"/>
        <v>0</v>
      </c>
      <c r="N107" s="67">
        <f t="shared" si="38"/>
        <v>0</v>
      </c>
      <c r="O107" s="67">
        <f t="shared" si="38"/>
        <v>0</v>
      </c>
      <c r="P107" s="67">
        <f t="shared" si="38"/>
        <v>0</v>
      </c>
      <c r="Q107" s="67">
        <f t="shared" si="38"/>
        <v>0</v>
      </c>
      <c r="R107" s="116">
        <f t="shared" si="38"/>
        <v>0</v>
      </c>
    </row>
    <row r="108" spans="1:18" ht="13.5" thickBot="1">
      <c r="A108" s="208"/>
      <c r="B108" s="215"/>
      <c r="C108" s="181"/>
      <c r="D108" s="190"/>
      <c r="E108" s="97" t="s">
        <v>17</v>
      </c>
      <c r="F108" s="103">
        <f>F110</f>
        <v>35350</v>
      </c>
      <c r="G108" s="40">
        <f aca="true" t="shared" si="39" ref="G108:R108">G110</f>
        <v>14350</v>
      </c>
      <c r="H108" s="40">
        <f t="shared" si="39"/>
        <v>21000</v>
      </c>
      <c r="I108" s="40">
        <f t="shared" si="39"/>
        <v>0</v>
      </c>
      <c r="J108" s="40">
        <f t="shared" si="39"/>
        <v>0</v>
      </c>
      <c r="K108" s="40">
        <f t="shared" si="39"/>
        <v>0</v>
      </c>
      <c r="L108" s="40">
        <f t="shared" si="39"/>
        <v>0</v>
      </c>
      <c r="M108" s="71">
        <f t="shared" si="39"/>
        <v>0</v>
      </c>
      <c r="N108" s="71">
        <f t="shared" si="39"/>
        <v>0</v>
      </c>
      <c r="O108" s="71">
        <f t="shared" si="39"/>
        <v>0</v>
      </c>
      <c r="P108" s="71">
        <f t="shared" si="39"/>
        <v>0</v>
      </c>
      <c r="Q108" s="71">
        <f t="shared" si="39"/>
        <v>0</v>
      </c>
      <c r="R108" s="126">
        <f t="shared" si="39"/>
        <v>0</v>
      </c>
    </row>
    <row r="109" spans="1:18" ht="18.75" customHeight="1">
      <c r="A109" s="203" t="s">
        <v>103</v>
      </c>
      <c r="B109" s="166" t="s">
        <v>80</v>
      </c>
      <c r="C109" s="167"/>
      <c r="D109" s="167" t="s">
        <v>34</v>
      </c>
      <c r="E109" s="96" t="s">
        <v>16</v>
      </c>
      <c r="F109" s="101">
        <f>SUM(G109:R109)</f>
        <v>15150</v>
      </c>
      <c r="G109" s="38">
        <v>6150</v>
      </c>
      <c r="H109" s="38">
        <v>9000</v>
      </c>
      <c r="I109" s="38">
        <v>0</v>
      </c>
      <c r="J109" s="38">
        <v>0</v>
      </c>
      <c r="K109" s="38">
        <v>0</v>
      </c>
      <c r="L109" s="38">
        <v>0</v>
      </c>
      <c r="M109" s="68">
        <v>0</v>
      </c>
      <c r="N109" s="68">
        <v>0</v>
      </c>
      <c r="O109" s="68">
        <v>0</v>
      </c>
      <c r="P109" s="68">
        <v>0</v>
      </c>
      <c r="Q109" s="68">
        <v>0</v>
      </c>
      <c r="R109" s="127">
        <v>0</v>
      </c>
    </row>
    <row r="110" spans="1:18" ht="18.75" customHeight="1" thickBot="1">
      <c r="A110" s="203"/>
      <c r="B110" s="210"/>
      <c r="C110" s="167"/>
      <c r="D110" s="167"/>
      <c r="E110" s="98" t="s">
        <v>17</v>
      </c>
      <c r="F110" s="128">
        <f>SUM(G110:R110)</f>
        <v>35350</v>
      </c>
      <c r="G110" s="40">
        <v>14350</v>
      </c>
      <c r="H110" s="40">
        <v>21000</v>
      </c>
      <c r="I110" s="40">
        <v>0</v>
      </c>
      <c r="J110" s="40">
        <v>0</v>
      </c>
      <c r="K110" s="40">
        <v>0</v>
      </c>
      <c r="L110" s="40">
        <v>0</v>
      </c>
      <c r="M110" s="71">
        <v>0</v>
      </c>
      <c r="N110" s="71">
        <v>0</v>
      </c>
      <c r="O110" s="71">
        <v>0</v>
      </c>
      <c r="P110" s="71">
        <v>0</v>
      </c>
      <c r="Q110" s="71">
        <v>0</v>
      </c>
      <c r="R110" s="126">
        <v>0</v>
      </c>
    </row>
    <row r="111" spans="1:18" ht="14.25">
      <c r="A111" s="211" t="s">
        <v>44</v>
      </c>
      <c r="B111" s="194" t="s">
        <v>45</v>
      </c>
      <c r="C111" s="180" t="s">
        <v>83</v>
      </c>
      <c r="D111" s="175" t="s">
        <v>15</v>
      </c>
      <c r="E111" s="94" t="s">
        <v>7</v>
      </c>
      <c r="F111" s="87">
        <f>F112+F113+F114</f>
        <v>138000</v>
      </c>
      <c r="G111" s="19">
        <f aca="true" t="shared" si="40" ref="G111:R111">G112+G113+G114</f>
        <v>1000</v>
      </c>
      <c r="H111" s="19">
        <f t="shared" si="40"/>
        <v>6000</v>
      </c>
      <c r="I111" s="19">
        <f t="shared" si="40"/>
        <v>25400</v>
      </c>
      <c r="J111" s="19">
        <f t="shared" si="40"/>
        <v>27300</v>
      </c>
      <c r="K111" s="19">
        <f t="shared" si="40"/>
        <v>35750</v>
      </c>
      <c r="L111" s="19">
        <f t="shared" si="40"/>
        <v>16450</v>
      </c>
      <c r="M111" s="64">
        <f t="shared" si="40"/>
        <v>17550</v>
      </c>
      <c r="N111" s="64">
        <f t="shared" si="40"/>
        <v>8550</v>
      </c>
      <c r="O111" s="64">
        <f t="shared" si="40"/>
        <v>0</v>
      </c>
      <c r="P111" s="64">
        <f t="shared" si="40"/>
        <v>0</v>
      </c>
      <c r="Q111" s="64">
        <f t="shared" si="40"/>
        <v>0</v>
      </c>
      <c r="R111" s="122">
        <f t="shared" si="40"/>
        <v>0</v>
      </c>
    </row>
    <row r="112" spans="1:18" ht="12.75">
      <c r="A112" s="212"/>
      <c r="B112" s="187"/>
      <c r="C112" s="167"/>
      <c r="D112" s="189"/>
      <c r="E112" s="105" t="s">
        <v>16</v>
      </c>
      <c r="F112" s="90">
        <f>F116+F123+F130</f>
        <v>13800</v>
      </c>
      <c r="G112" s="12">
        <f aca="true" t="shared" si="41" ref="G112:R112">G116+G123+G130</f>
        <v>100</v>
      </c>
      <c r="H112" s="12">
        <f t="shared" si="41"/>
        <v>600</v>
      </c>
      <c r="I112" s="12">
        <f t="shared" si="41"/>
        <v>2800</v>
      </c>
      <c r="J112" s="12">
        <f t="shared" si="41"/>
        <v>2600</v>
      </c>
      <c r="K112" s="12">
        <f t="shared" si="41"/>
        <v>3450</v>
      </c>
      <c r="L112" s="12">
        <f t="shared" si="41"/>
        <v>1650</v>
      </c>
      <c r="M112" s="65">
        <f t="shared" si="41"/>
        <v>1750</v>
      </c>
      <c r="N112" s="65">
        <f t="shared" si="41"/>
        <v>850</v>
      </c>
      <c r="O112" s="65">
        <f t="shared" si="41"/>
        <v>0</v>
      </c>
      <c r="P112" s="65">
        <f t="shared" si="41"/>
        <v>0</v>
      </c>
      <c r="Q112" s="65">
        <f t="shared" si="41"/>
        <v>0</v>
      </c>
      <c r="R112" s="123">
        <f t="shared" si="41"/>
        <v>0</v>
      </c>
    </row>
    <row r="113" spans="1:18" ht="12.75">
      <c r="A113" s="212"/>
      <c r="B113" s="187"/>
      <c r="C113" s="167"/>
      <c r="D113" s="189"/>
      <c r="E113" s="105" t="s">
        <v>17</v>
      </c>
      <c r="F113" s="90">
        <f>F117+F124+F131</f>
        <v>124200</v>
      </c>
      <c r="G113" s="12">
        <f aca="true" t="shared" si="42" ref="G113:R113">G117+G124+G131</f>
        <v>900</v>
      </c>
      <c r="H113" s="12">
        <f t="shared" si="42"/>
        <v>5400</v>
      </c>
      <c r="I113" s="12">
        <f t="shared" si="42"/>
        <v>22600</v>
      </c>
      <c r="J113" s="12">
        <f t="shared" si="42"/>
        <v>24700</v>
      </c>
      <c r="K113" s="12">
        <f t="shared" si="42"/>
        <v>32300</v>
      </c>
      <c r="L113" s="12">
        <f t="shared" si="42"/>
        <v>14800</v>
      </c>
      <c r="M113" s="65">
        <f t="shared" si="42"/>
        <v>15800</v>
      </c>
      <c r="N113" s="65">
        <f t="shared" si="42"/>
        <v>7700</v>
      </c>
      <c r="O113" s="65">
        <f t="shared" si="42"/>
        <v>0</v>
      </c>
      <c r="P113" s="65">
        <f t="shared" si="42"/>
        <v>0</v>
      </c>
      <c r="Q113" s="65">
        <f t="shared" si="42"/>
        <v>0</v>
      </c>
      <c r="R113" s="123">
        <f t="shared" si="42"/>
        <v>0</v>
      </c>
    </row>
    <row r="114" spans="1:18" ht="26.25" thickBot="1">
      <c r="A114" s="213"/>
      <c r="B114" s="188"/>
      <c r="C114" s="162"/>
      <c r="D114" s="190"/>
      <c r="E114" s="106" t="s">
        <v>18</v>
      </c>
      <c r="F114" s="91">
        <v>0</v>
      </c>
      <c r="G114" s="20">
        <v>0</v>
      </c>
      <c r="H114" s="20">
        <v>0</v>
      </c>
      <c r="I114" s="20">
        <v>0</v>
      </c>
      <c r="J114" s="20">
        <v>0</v>
      </c>
      <c r="K114" s="20">
        <v>0</v>
      </c>
      <c r="L114" s="20">
        <v>0</v>
      </c>
      <c r="M114" s="75">
        <v>0</v>
      </c>
      <c r="N114" s="75">
        <v>0</v>
      </c>
      <c r="O114" s="75">
        <v>0</v>
      </c>
      <c r="P114" s="75">
        <v>0</v>
      </c>
      <c r="Q114" s="75">
        <v>0</v>
      </c>
      <c r="R114" s="124">
        <v>0</v>
      </c>
    </row>
    <row r="115" spans="1:18" ht="12.75">
      <c r="A115" s="206" t="s">
        <v>157</v>
      </c>
      <c r="B115" s="194" t="s">
        <v>72</v>
      </c>
      <c r="C115" s="180"/>
      <c r="D115" s="175" t="s">
        <v>15</v>
      </c>
      <c r="E115" s="94" t="s">
        <v>7</v>
      </c>
      <c r="F115" s="99">
        <f>F116+F117</f>
        <v>50000</v>
      </c>
      <c r="G115" s="39">
        <f aca="true" t="shared" si="43" ref="G115:R115">G116+G117</f>
        <v>1000</v>
      </c>
      <c r="H115" s="39">
        <f t="shared" si="43"/>
        <v>5000</v>
      </c>
      <c r="I115" s="39">
        <f t="shared" si="43"/>
        <v>12000</v>
      </c>
      <c r="J115" s="39">
        <f t="shared" si="43"/>
        <v>7000</v>
      </c>
      <c r="K115" s="39">
        <f t="shared" si="43"/>
        <v>8000</v>
      </c>
      <c r="L115" s="39">
        <f t="shared" si="43"/>
        <v>8000</v>
      </c>
      <c r="M115" s="70">
        <f t="shared" si="43"/>
        <v>9000</v>
      </c>
      <c r="N115" s="70">
        <f t="shared" si="43"/>
        <v>0</v>
      </c>
      <c r="O115" s="70">
        <f t="shared" si="43"/>
        <v>0</v>
      </c>
      <c r="P115" s="70">
        <f t="shared" si="43"/>
        <v>0</v>
      </c>
      <c r="Q115" s="70">
        <f t="shared" si="43"/>
        <v>0</v>
      </c>
      <c r="R115" s="125">
        <f t="shared" si="43"/>
        <v>0</v>
      </c>
    </row>
    <row r="116" spans="1:18" ht="12.75">
      <c r="A116" s="207"/>
      <c r="B116" s="187"/>
      <c r="C116" s="167"/>
      <c r="D116" s="189"/>
      <c r="E116" s="95" t="s">
        <v>16</v>
      </c>
      <c r="F116" s="100">
        <f>F118+F120</f>
        <v>5000</v>
      </c>
      <c r="G116" s="13">
        <f aca="true" t="shared" si="44" ref="G116:R116">G118+G120</f>
        <v>100</v>
      </c>
      <c r="H116" s="13">
        <f t="shared" si="44"/>
        <v>500</v>
      </c>
      <c r="I116" s="13">
        <f t="shared" si="44"/>
        <v>1200</v>
      </c>
      <c r="J116" s="13">
        <f t="shared" si="44"/>
        <v>700</v>
      </c>
      <c r="K116" s="13">
        <f t="shared" si="44"/>
        <v>800</v>
      </c>
      <c r="L116" s="13">
        <f t="shared" si="44"/>
        <v>800</v>
      </c>
      <c r="M116" s="67">
        <f t="shared" si="44"/>
        <v>900</v>
      </c>
      <c r="N116" s="67">
        <f t="shared" si="44"/>
        <v>0</v>
      </c>
      <c r="O116" s="67">
        <f t="shared" si="44"/>
        <v>0</v>
      </c>
      <c r="P116" s="67">
        <f t="shared" si="44"/>
        <v>0</v>
      </c>
      <c r="Q116" s="67">
        <f t="shared" si="44"/>
        <v>0</v>
      </c>
      <c r="R116" s="116">
        <f t="shared" si="44"/>
        <v>0</v>
      </c>
    </row>
    <row r="117" spans="1:18" ht="13.5" thickBot="1">
      <c r="A117" s="208"/>
      <c r="B117" s="188"/>
      <c r="C117" s="162"/>
      <c r="D117" s="190"/>
      <c r="E117" s="97" t="s">
        <v>17</v>
      </c>
      <c r="F117" s="103">
        <f>F119+F121</f>
        <v>45000</v>
      </c>
      <c r="G117" s="40">
        <f aca="true" t="shared" si="45" ref="G117:R117">G119+G121</f>
        <v>900</v>
      </c>
      <c r="H117" s="40">
        <f t="shared" si="45"/>
        <v>4500</v>
      </c>
      <c r="I117" s="40">
        <f t="shared" si="45"/>
        <v>10800</v>
      </c>
      <c r="J117" s="40">
        <f t="shared" si="45"/>
        <v>6300</v>
      </c>
      <c r="K117" s="40">
        <f t="shared" si="45"/>
        <v>7200</v>
      </c>
      <c r="L117" s="40">
        <f t="shared" si="45"/>
        <v>7200</v>
      </c>
      <c r="M117" s="71">
        <f t="shared" si="45"/>
        <v>8100</v>
      </c>
      <c r="N117" s="71">
        <f t="shared" si="45"/>
        <v>0</v>
      </c>
      <c r="O117" s="71">
        <f t="shared" si="45"/>
        <v>0</v>
      </c>
      <c r="P117" s="71">
        <f t="shared" si="45"/>
        <v>0</v>
      </c>
      <c r="Q117" s="71">
        <f t="shared" si="45"/>
        <v>0</v>
      </c>
      <c r="R117" s="126">
        <f t="shared" si="45"/>
        <v>0</v>
      </c>
    </row>
    <row r="118" spans="1:18" ht="18.75" customHeight="1">
      <c r="A118" s="203" t="s">
        <v>103</v>
      </c>
      <c r="B118" s="201" t="s">
        <v>181</v>
      </c>
      <c r="C118" s="167"/>
      <c r="D118" s="167" t="s">
        <v>28</v>
      </c>
      <c r="E118" s="96" t="s">
        <v>16</v>
      </c>
      <c r="F118" s="101">
        <f>SUM(G118:R118)</f>
        <v>1000</v>
      </c>
      <c r="G118" s="38">
        <v>100</v>
      </c>
      <c r="H118" s="38">
        <v>400</v>
      </c>
      <c r="I118" s="38">
        <v>500</v>
      </c>
      <c r="J118" s="38">
        <v>0</v>
      </c>
      <c r="K118" s="38">
        <v>0</v>
      </c>
      <c r="L118" s="38">
        <v>0</v>
      </c>
      <c r="M118" s="68">
        <v>0</v>
      </c>
      <c r="N118" s="68">
        <v>0</v>
      </c>
      <c r="O118" s="68">
        <v>0</v>
      </c>
      <c r="P118" s="68">
        <v>0</v>
      </c>
      <c r="Q118" s="68">
        <v>0</v>
      </c>
      <c r="R118" s="127">
        <v>0</v>
      </c>
    </row>
    <row r="119" spans="1:18" ht="18.75" customHeight="1">
      <c r="A119" s="209"/>
      <c r="B119" s="179"/>
      <c r="C119" s="168"/>
      <c r="D119" s="168"/>
      <c r="E119" s="36" t="s">
        <v>17</v>
      </c>
      <c r="F119" s="101">
        <f>SUM(G119:R119)</f>
        <v>9000</v>
      </c>
      <c r="G119" s="13">
        <v>900</v>
      </c>
      <c r="H119" s="13">
        <v>3600</v>
      </c>
      <c r="I119" s="13">
        <v>4500</v>
      </c>
      <c r="J119" s="13">
        <v>0</v>
      </c>
      <c r="K119" s="13">
        <v>0</v>
      </c>
      <c r="L119" s="13">
        <v>0</v>
      </c>
      <c r="M119" s="67">
        <v>0</v>
      </c>
      <c r="N119" s="67">
        <v>0</v>
      </c>
      <c r="O119" s="67">
        <v>0</v>
      </c>
      <c r="P119" s="67">
        <v>0</v>
      </c>
      <c r="Q119" s="67">
        <v>0</v>
      </c>
      <c r="R119" s="116">
        <v>0</v>
      </c>
    </row>
    <row r="120" spans="1:18" ht="18.75" customHeight="1">
      <c r="A120" s="202" t="s">
        <v>104</v>
      </c>
      <c r="B120" s="204" t="s">
        <v>86</v>
      </c>
      <c r="C120" s="161"/>
      <c r="D120" s="161" t="s">
        <v>71</v>
      </c>
      <c r="E120" s="36" t="s">
        <v>16</v>
      </c>
      <c r="F120" s="101">
        <f>SUM(G120:R120)</f>
        <v>4000</v>
      </c>
      <c r="G120" s="13">
        <v>0</v>
      </c>
      <c r="H120" s="13">
        <v>100</v>
      </c>
      <c r="I120" s="13">
        <v>700</v>
      </c>
      <c r="J120" s="13">
        <v>700</v>
      </c>
      <c r="K120" s="13">
        <v>800</v>
      </c>
      <c r="L120" s="13">
        <v>800</v>
      </c>
      <c r="M120" s="67">
        <v>900</v>
      </c>
      <c r="N120" s="67">
        <v>0</v>
      </c>
      <c r="O120" s="67">
        <v>0</v>
      </c>
      <c r="P120" s="67">
        <v>0</v>
      </c>
      <c r="Q120" s="67">
        <v>0</v>
      </c>
      <c r="R120" s="116">
        <v>0</v>
      </c>
    </row>
    <row r="121" spans="1:18" ht="18.75" customHeight="1" thickBot="1">
      <c r="A121" s="203"/>
      <c r="B121" s="187"/>
      <c r="C121" s="167"/>
      <c r="D121" s="167"/>
      <c r="E121" s="98" t="s">
        <v>17</v>
      </c>
      <c r="F121" s="128">
        <f>SUM(G121:R121)</f>
        <v>36000</v>
      </c>
      <c r="G121" s="40">
        <v>0</v>
      </c>
      <c r="H121" s="40">
        <v>900</v>
      </c>
      <c r="I121" s="40">
        <v>6300</v>
      </c>
      <c r="J121" s="40">
        <v>6300</v>
      </c>
      <c r="K121" s="40">
        <v>7200</v>
      </c>
      <c r="L121" s="40">
        <v>7200</v>
      </c>
      <c r="M121" s="71">
        <v>8100</v>
      </c>
      <c r="N121" s="71">
        <v>0</v>
      </c>
      <c r="O121" s="71">
        <v>0</v>
      </c>
      <c r="P121" s="71">
        <v>0</v>
      </c>
      <c r="Q121" s="71">
        <v>0</v>
      </c>
      <c r="R121" s="126">
        <v>0</v>
      </c>
    </row>
    <row r="122" spans="1:18" ht="12.75">
      <c r="A122" s="206" t="s">
        <v>158</v>
      </c>
      <c r="B122" s="194" t="s">
        <v>21</v>
      </c>
      <c r="C122" s="180"/>
      <c r="D122" s="175" t="s">
        <v>41</v>
      </c>
      <c r="E122" s="94" t="s">
        <v>7</v>
      </c>
      <c r="F122" s="99">
        <f>F123+F124</f>
        <v>53000</v>
      </c>
      <c r="G122" s="39">
        <f aca="true" t="shared" si="46" ref="G122:R122">G123+G124</f>
        <v>0</v>
      </c>
      <c r="H122" s="39">
        <f t="shared" si="46"/>
        <v>1000</v>
      </c>
      <c r="I122" s="39">
        <f t="shared" si="46"/>
        <v>13400</v>
      </c>
      <c r="J122" s="39">
        <f t="shared" si="46"/>
        <v>19300</v>
      </c>
      <c r="K122" s="39">
        <f t="shared" si="46"/>
        <v>19300</v>
      </c>
      <c r="L122" s="39">
        <f t="shared" si="46"/>
        <v>0</v>
      </c>
      <c r="M122" s="70">
        <f t="shared" si="46"/>
        <v>0</v>
      </c>
      <c r="N122" s="70">
        <f t="shared" si="46"/>
        <v>0</v>
      </c>
      <c r="O122" s="70">
        <f t="shared" si="46"/>
        <v>0</v>
      </c>
      <c r="P122" s="70">
        <f t="shared" si="46"/>
        <v>0</v>
      </c>
      <c r="Q122" s="70">
        <f t="shared" si="46"/>
        <v>0</v>
      </c>
      <c r="R122" s="125">
        <f t="shared" si="46"/>
        <v>0</v>
      </c>
    </row>
    <row r="123" spans="1:18" ht="12.75">
      <c r="A123" s="207"/>
      <c r="B123" s="187"/>
      <c r="C123" s="167"/>
      <c r="D123" s="189"/>
      <c r="E123" s="95" t="s">
        <v>16</v>
      </c>
      <c r="F123" s="100">
        <f aca="true" t="shared" si="47" ref="F123:J124">F125+F127</f>
        <v>5300</v>
      </c>
      <c r="G123" s="13">
        <f t="shared" si="47"/>
        <v>0</v>
      </c>
      <c r="H123" s="13">
        <f t="shared" si="47"/>
        <v>100</v>
      </c>
      <c r="I123" s="13">
        <f t="shared" si="47"/>
        <v>1600</v>
      </c>
      <c r="J123" s="13">
        <f t="shared" si="47"/>
        <v>1800</v>
      </c>
      <c r="K123" s="13">
        <f aca="true" t="shared" si="48" ref="K123:R124">K125+K127</f>
        <v>1800</v>
      </c>
      <c r="L123" s="13">
        <f t="shared" si="48"/>
        <v>0</v>
      </c>
      <c r="M123" s="67">
        <f t="shared" si="48"/>
        <v>0</v>
      </c>
      <c r="N123" s="67">
        <f t="shared" si="48"/>
        <v>0</v>
      </c>
      <c r="O123" s="67">
        <f t="shared" si="48"/>
        <v>0</v>
      </c>
      <c r="P123" s="67">
        <f t="shared" si="48"/>
        <v>0</v>
      </c>
      <c r="Q123" s="67">
        <f t="shared" si="48"/>
        <v>0</v>
      </c>
      <c r="R123" s="116">
        <f t="shared" si="48"/>
        <v>0</v>
      </c>
    </row>
    <row r="124" spans="1:18" ht="13.5" thickBot="1">
      <c r="A124" s="208"/>
      <c r="B124" s="188"/>
      <c r="C124" s="162"/>
      <c r="D124" s="190"/>
      <c r="E124" s="97" t="s">
        <v>17</v>
      </c>
      <c r="F124" s="103">
        <f t="shared" si="47"/>
        <v>47700</v>
      </c>
      <c r="G124" s="40">
        <f t="shared" si="47"/>
        <v>0</v>
      </c>
      <c r="H124" s="40">
        <f t="shared" si="47"/>
        <v>900</v>
      </c>
      <c r="I124" s="40">
        <f t="shared" si="47"/>
        <v>11800</v>
      </c>
      <c r="J124" s="40">
        <f t="shared" si="47"/>
        <v>17500</v>
      </c>
      <c r="K124" s="40">
        <f t="shared" si="48"/>
        <v>17500</v>
      </c>
      <c r="L124" s="40">
        <f t="shared" si="48"/>
        <v>0</v>
      </c>
      <c r="M124" s="71">
        <f t="shared" si="48"/>
        <v>0</v>
      </c>
      <c r="N124" s="71">
        <f t="shared" si="48"/>
        <v>0</v>
      </c>
      <c r="O124" s="71">
        <f t="shared" si="48"/>
        <v>0</v>
      </c>
      <c r="P124" s="71">
        <f t="shared" si="48"/>
        <v>0</v>
      </c>
      <c r="Q124" s="71">
        <f t="shared" si="48"/>
        <v>0</v>
      </c>
      <c r="R124" s="126">
        <f t="shared" si="48"/>
        <v>0</v>
      </c>
    </row>
    <row r="125" spans="1:18" ht="18.75" customHeight="1">
      <c r="A125" s="203" t="s">
        <v>103</v>
      </c>
      <c r="B125" s="201" t="s">
        <v>84</v>
      </c>
      <c r="C125" s="167"/>
      <c r="D125" s="167" t="s">
        <v>222</v>
      </c>
      <c r="E125" s="96" t="s">
        <v>16</v>
      </c>
      <c r="F125" s="110">
        <f>SUM(G125:R125)</f>
        <v>3600</v>
      </c>
      <c r="G125" s="42">
        <v>0</v>
      </c>
      <c r="H125" s="42">
        <v>100</v>
      </c>
      <c r="I125" s="42">
        <v>1100</v>
      </c>
      <c r="J125" s="42">
        <v>1200</v>
      </c>
      <c r="K125" s="42">
        <v>1200</v>
      </c>
      <c r="L125" s="42">
        <v>0</v>
      </c>
      <c r="M125" s="76">
        <v>0</v>
      </c>
      <c r="N125" s="76">
        <v>0</v>
      </c>
      <c r="O125" s="76">
        <v>0</v>
      </c>
      <c r="P125" s="76">
        <v>0</v>
      </c>
      <c r="Q125" s="76">
        <v>0</v>
      </c>
      <c r="R125" s="139">
        <v>0</v>
      </c>
    </row>
    <row r="126" spans="1:18" ht="18.75" customHeight="1">
      <c r="A126" s="209"/>
      <c r="B126" s="179"/>
      <c r="C126" s="168"/>
      <c r="D126" s="168"/>
      <c r="E126" s="36" t="s">
        <v>17</v>
      </c>
      <c r="F126" s="101">
        <f>SUM(G126:R126)</f>
        <v>32400</v>
      </c>
      <c r="G126" s="13">
        <v>0</v>
      </c>
      <c r="H126" s="13">
        <v>900</v>
      </c>
      <c r="I126" s="13">
        <v>10500</v>
      </c>
      <c r="J126" s="13">
        <v>10500</v>
      </c>
      <c r="K126" s="13">
        <v>10500</v>
      </c>
      <c r="L126" s="13">
        <v>0</v>
      </c>
      <c r="M126" s="67">
        <v>0</v>
      </c>
      <c r="N126" s="67">
        <v>0</v>
      </c>
      <c r="O126" s="67">
        <v>0</v>
      </c>
      <c r="P126" s="67">
        <v>0</v>
      </c>
      <c r="Q126" s="67">
        <v>0</v>
      </c>
      <c r="R126" s="116">
        <v>0</v>
      </c>
    </row>
    <row r="127" spans="1:18" ht="18.75" customHeight="1">
      <c r="A127" s="202" t="s">
        <v>104</v>
      </c>
      <c r="B127" s="204" t="s">
        <v>182</v>
      </c>
      <c r="C127" s="161"/>
      <c r="D127" s="161" t="s">
        <v>155</v>
      </c>
      <c r="E127" s="36" t="s">
        <v>16</v>
      </c>
      <c r="F127" s="101">
        <f>SUM(G127:R127)</f>
        <v>1700</v>
      </c>
      <c r="G127" s="13">
        <v>0</v>
      </c>
      <c r="H127" s="13">
        <v>0</v>
      </c>
      <c r="I127" s="13">
        <v>500</v>
      </c>
      <c r="J127" s="13">
        <v>600</v>
      </c>
      <c r="K127" s="13">
        <v>600</v>
      </c>
      <c r="L127" s="13">
        <v>0</v>
      </c>
      <c r="M127" s="67">
        <v>0</v>
      </c>
      <c r="N127" s="67">
        <v>0</v>
      </c>
      <c r="O127" s="67">
        <v>0</v>
      </c>
      <c r="P127" s="67">
        <v>0</v>
      </c>
      <c r="Q127" s="67">
        <v>0</v>
      </c>
      <c r="R127" s="116">
        <v>0</v>
      </c>
    </row>
    <row r="128" spans="1:18" ht="18.75" customHeight="1" thickBot="1">
      <c r="A128" s="203"/>
      <c r="B128" s="187"/>
      <c r="C128" s="167"/>
      <c r="D128" s="167"/>
      <c r="E128" s="98" t="s">
        <v>17</v>
      </c>
      <c r="F128" s="128">
        <f>SUM(G128:R128)</f>
        <v>15300</v>
      </c>
      <c r="G128" s="40">
        <v>0</v>
      </c>
      <c r="H128" s="40">
        <v>0</v>
      </c>
      <c r="I128" s="40">
        <v>1300</v>
      </c>
      <c r="J128" s="40">
        <v>7000</v>
      </c>
      <c r="K128" s="40">
        <v>7000</v>
      </c>
      <c r="L128" s="40">
        <v>0</v>
      </c>
      <c r="M128" s="71">
        <v>0</v>
      </c>
      <c r="N128" s="71">
        <v>0</v>
      </c>
      <c r="O128" s="71">
        <v>0</v>
      </c>
      <c r="P128" s="71">
        <v>0</v>
      </c>
      <c r="Q128" s="71">
        <v>0</v>
      </c>
      <c r="R128" s="126">
        <v>0</v>
      </c>
    </row>
    <row r="129" spans="1:18" ht="12.75">
      <c r="A129" s="169" t="s">
        <v>159</v>
      </c>
      <c r="B129" s="198" t="s">
        <v>25</v>
      </c>
      <c r="C129" s="180"/>
      <c r="D129" s="175" t="s">
        <v>47</v>
      </c>
      <c r="E129" s="94" t="s">
        <v>7</v>
      </c>
      <c r="F129" s="99">
        <f>F130+F131</f>
        <v>35000</v>
      </c>
      <c r="G129" s="39">
        <f aca="true" t="shared" si="49" ref="G129:R129">G130+G131</f>
        <v>0</v>
      </c>
      <c r="H129" s="39">
        <f t="shared" si="49"/>
        <v>0</v>
      </c>
      <c r="I129" s="39">
        <f t="shared" si="49"/>
        <v>0</v>
      </c>
      <c r="J129" s="39">
        <f t="shared" si="49"/>
        <v>1000</v>
      </c>
      <c r="K129" s="39">
        <f t="shared" si="49"/>
        <v>8450</v>
      </c>
      <c r="L129" s="39">
        <f t="shared" si="49"/>
        <v>8450</v>
      </c>
      <c r="M129" s="70">
        <f t="shared" si="49"/>
        <v>8550</v>
      </c>
      <c r="N129" s="70">
        <f t="shared" si="49"/>
        <v>8550</v>
      </c>
      <c r="O129" s="70">
        <f t="shared" si="49"/>
        <v>0</v>
      </c>
      <c r="P129" s="70">
        <f t="shared" si="49"/>
        <v>0</v>
      </c>
      <c r="Q129" s="70">
        <f t="shared" si="49"/>
        <v>0</v>
      </c>
      <c r="R129" s="125">
        <f t="shared" si="49"/>
        <v>0</v>
      </c>
    </row>
    <row r="130" spans="1:18" ht="12.75">
      <c r="A130" s="170"/>
      <c r="B130" s="199"/>
      <c r="C130" s="167"/>
      <c r="D130" s="189"/>
      <c r="E130" s="95" t="s">
        <v>16</v>
      </c>
      <c r="F130" s="100">
        <f>F132</f>
        <v>3500</v>
      </c>
      <c r="G130" s="13">
        <f aca="true" t="shared" si="50" ref="G130:R130">G132</f>
        <v>0</v>
      </c>
      <c r="H130" s="13">
        <f t="shared" si="50"/>
        <v>0</v>
      </c>
      <c r="I130" s="13">
        <f t="shared" si="50"/>
        <v>0</v>
      </c>
      <c r="J130" s="13">
        <f t="shared" si="50"/>
        <v>100</v>
      </c>
      <c r="K130" s="13">
        <f t="shared" si="50"/>
        <v>850</v>
      </c>
      <c r="L130" s="13">
        <f t="shared" si="50"/>
        <v>850</v>
      </c>
      <c r="M130" s="67">
        <f t="shared" si="50"/>
        <v>850</v>
      </c>
      <c r="N130" s="67">
        <f t="shared" si="50"/>
        <v>850</v>
      </c>
      <c r="O130" s="67">
        <f t="shared" si="50"/>
        <v>0</v>
      </c>
      <c r="P130" s="67">
        <f t="shared" si="50"/>
        <v>0</v>
      </c>
      <c r="Q130" s="67">
        <f t="shared" si="50"/>
        <v>0</v>
      </c>
      <c r="R130" s="116">
        <f t="shared" si="50"/>
        <v>0</v>
      </c>
    </row>
    <row r="131" spans="1:18" ht="13.5" thickBot="1">
      <c r="A131" s="171"/>
      <c r="B131" s="200"/>
      <c r="C131" s="162"/>
      <c r="D131" s="190"/>
      <c r="E131" s="97" t="s">
        <v>17</v>
      </c>
      <c r="F131" s="103">
        <f>F133</f>
        <v>31500</v>
      </c>
      <c r="G131" s="40">
        <f aca="true" t="shared" si="51" ref="G131:R131">G133</f>
        <v>0</v>
      </c>
      <c r="H131" s="40">
        <f t="shared" si="51"/>
        <v>0</v>
      </c>
      <c r="I131" s="40">
        <f t="shared" si="51"/>
        <v>0</v>
      </c>
      <c r="J131" s="40">
        <f t="shared" si="51"/>
        <v>900</v>
      </c>
      <c r="K131" s="40">
        <f t="shared" si="51"/>
        <v>7600</v>
      </c>
      <c r="L131" s="40">
        <f t="shared" si="51"/>
        <v>7600</v>
      </c>
      <c r="M131" s="71">
        <f t="shared" si="51"/>
        <v>7700</v>
      </c>
      <c r="N131" s="71">
        <f t="shared" si="51"/>
        <v>7700</v>
      </c>
      <c r="O131" s="71">
        <f t="shared" si="51"/>
        <v>0</v>
      </c>
      <c r="P131" s="71">
        <f t="shared" si="51"/>
        <v>0</v>
      </c>
      <c r="Q131" s="71">
        <f t="shared" si="51"/>
        <v>0</v>
      </c>
      <c r="R131" s="126">
        <f t="shared" si="51"/>
        <v>0</v>
      </c>
    </row>
    <row r="132" spans="1:18" ht="18.75" customHeight="1">
      <c r="A132" s="205">
        <v>1</v>
      </c>
      <c r="B132" s="201" t="s">
        <v>85</v>
      </c>
      <c r="C132" s="167" t="s">
        <v>74</v>
      </c>
      <c r="D132" s="167" t="s">
        <v>223</v>
      </c>
      <c r="E132" s="96" t="s">
        <v>16</v>
      </c>
      <c r="F132" s="101">
        <f>SUM(G132:R132)</f>
        <v>3500</v>
      </c>
      <c r="G132" s="38">
        <v>0</v>
      </c>
      <c r="H132" s="38">
        <v>0</v>
      </c>
      <c r="I132" s="38">
        <v>0</v>
      </c>
      <c r="J132" s="38">
        <v>100</v>
      </c>
      <c r="K132" s="38">
        <v>850</v>
      </c>
      <c r="L132" s="38">
        <v>850</v>
      </c>
      <c r="M132" s="68">
        <v>850</v>
      </c>
      <c r="N132" s="68">
        <v>850</v>
      </c>
      <c r="O132" s="68">
        <v>0</v>
      </c>
      <c r="P132" s="68">
        <v>0</v>
      </c>
      <c r="Q132" s="68">
        <v>0</v>
      </c>
      <c r="R132" s="127">
        <v>0</v>
      </c>
    </row>
    <row r="133" spans="1:18" ht="18.75" customHeight="1" thickBot="1">
      <c r="A133" s="205"/>
      <c r="B133" s="199"/>
      <c r="C133" s="178"/>
      <c r="D133" s="178"/>
      <c r="E133" s="98" t="s">
        <v>17</v>
      </c>
      <c r="F133" s="128">
        <f>SUM(G133:R133)</f>
        <v>31500</v>
      </c>
      <c r="G133" s="40">
        <v>0</v>
      </c>
      <c r="H133" s="40">
        <v>0</v>
      </c>
      <c r="I133" s="40">
        <v>0</v>
      </c>
      <c r="J133" s="40">
        <v>900</v>
      </c>
      <c r="K133" s="40">
        <v>7600</v>
      </c>
      <c r="L133" s="40">
        <v>7600</v>
      </c>
      <c r="M133" s="71">
        <v>7700</v>
      </c>
      <c r="N133" s="71">
        <v>7700</v>
      </c>
      <c r="O133" s="71">
        <v>0</v>
      </c>
      <c r="P133" s="71">
        <v>0</v>
      </c>
      <c r="Q133" s="71">
        <v>0</v>
      </c>
      <c r="R133" s="126">
        <v>0</v>
      </c>
    </row>
    <row r="134" spans="1:18" ht="14.25">
      <c r="A134" s="211" t="s">
        <v>48</v>
      </c>
      <c r="B134" s="194" t="s">
        <v>211</v>
      </c>
      <c r="C134" s="180" t="s">
        <v>205</v>
      </c>
      <c r="D134" s="175" t="s">
        <v>15</v>
      </c>
      <c r="E134" s="94" t="s">
        <v>7</v>
      </c>
      <c r="F134" s="87">
        <f>F135+F136+F137</f>
        <v>234800</v>
      </c>
      <c r="G134" s="19">
        <f aca="true" t="shared" si="52" ref="G134:R134">G135+G136+G137</f>
        <v>11200</v>
      </c>
      <c r="H134" s="19">
        <f t="shared" si="52"/>
        <v>21300</v>
      </c>
      <c r="I134" s="19">
        <f t="shared" si="52"/>
        <v>23300</v>
      </c>
      <c r="J134" s="19">
        <f t="shared" si="52"/>
        <v>3000</v>
      </c>
      <c r="K134" s="19">
        <f t="shared" si="52"/>
        <v>11000</v>
      </c>
      <c r="L134" s="19">
        <f t="shared" si="52"/>
        <v>41800</v>
      </c>
      <c r="M134" s="64">
        <f t="shared" si="52"/>
        <v>36900</v>
      </c>
      <c r="N134" s="64">
        <f t="shared" si="52"/>
        <v>35200</v>
      </c>
      <c r="O134" s="64">
        <f t="shared" si="52"/>
        <v>35300</v>
      </c>
      <c r="P134" s="64">
        <f t="shared" si="52"/>
        <v>15800</v>
      </c>
      <c r="Q134" s="64">
        <f t="shared" si="52"/>
        <v>0</v>
      </c>
      <c r="R134" s="122">
        <f t="shared" si="52"/>
        <v>0</v>
      </c>
    </row>
    <row r="135" spans="1:18" ht="12.75">
      <c r="A135" s="212"/>
      <c r="B135" s="187"/>
      <c r="C135" s="167"/>
      <c r="D135" s="189"/>
      <c r="E135" s="105" t="s">
        <v>16</v>
      </c>
      <c r="F135" s="90">
        <f aca="true" t="shared" si="53" ref="F135:R136">F139+F144+F161+F166+F175</f>
        <v>71000</v>
      </c>
      <c r="G135" s="12">
        <f t="shared" si="53"/>
        <v>3500</v>
      </c>
      <c r="H135" s="12">
        <f t="shared" si="53"/>
        <v>6600</v>
      </c>
      <c r="I135" s="12">
        <f t="shared" si="53"/>
        <v>7200</v>
      </c>
      <c r="J135" s="12">
        <f t="shared" si="53"/>
        <v>900</v>
      </c>
      <c r="K135" s="12">
        <f t="shared" si="53"/>
        <v>3300</v>
      </c>
      <c r="L135" s="12">
        <f t="shared" si="53"/>
        <v>12400</v>
      </c>
      <c r="M135" s="65">
        <f t="shared" si="53"/>
        <v>11000</v>
      </c>
      <c r="N135" s="65">
        <f t="shared" si="53"/>
        <v>10600</v>
      </c>
      <c r="O135" s="65">
        <f t="shared" si="53"/>
        <v>10700</v>
      </c>
      <c r="P135" s="65">
        <f t="shared" si="53"/>
        <v>4800</v>
      </c>
      <c r="Q135" s="65">
        <f t="shared" si="53"/>
        <v>0</v>
      </c>
      <c r="R135" s="123">
        <f t="shared" si="53"/>
        <v>0</v>
      </c>
    </row>
    <row r="136" spans="1:18" ht="12.75">
      <c r="A136" s="212"/>
      <c r="B136" s="187"/>
      <c r="C136" s="167"/>
      <c r="D136" s="189"/>
      <c r="E136" s="105" t="s">
        <v>17</v>
      </c>
      <c r="F136" s="90">
        <f t="shared" si="53"/>
        <v>163800</v>
      </c>
      <c r="G136" s="12">
        <f t="shared" si="53"/>
        <v>7700</v>
      </c>
      <c r="H136" s="12">
        <f t="shared" si="53"/>
        <v>14700</v>
      </c>
      <c r="I136" s="12">
        <f t="shared" si="53"/>
        <v>16100</v>
      </c>
      <c r="J136" s="12">
        <f t="shared" si="53"/>
        <v>2100</v>
      </c>
      <c r="K136" s="12">
        <f t="shared" si="53"/>
        <v>7700</v>
      </c>
      <c r="L136" s="12">
        <f t="shared" si="53"/>
        <v>29400</v>
      </c>
      <c r="M136" s="65">
        <f t="shared" si="53"/>
        <v>25900</v>
      </c>
      <c r="N136" s="65">
        <f t="shared" si="53"/>
        <v>24600</v>
      </c>
      <c r="O136" s="65">
        <f t="shared" si="53"/>
        <v>24600</v>
      </c>
      <c r="P136" s="65">
        <f t="shared" si="53"/>
        <v>11000</v>
      </c>
      <c r="Q136" s="65">
        <f t="shared" si="53"/>
        <v>0</v>
      </c>
      <c r="R136" s="123">
        <f t="shared" si="53"/>
        <v>0</v>
      </c>
    </row>
    <row r="137" spans="1:18" ht="26.25" thickBot="1">
      <c r="A137" s="213"/>
      <c r="B137" s="188"/>
      <c r="C137" s="162"/>
      <c r="D137" s="190"/>
      <c r="E137" s="106" t="s">
        <v>18</v>
      </c>
      <c r="F137" s="91">
        <v>0</v>
      </c>
      <c r="G137" s="20">
        <v>0</v>
      </c>
      <c r="H137" s="20">
        <v>0</v>
      </c>
      <c r="I137" s="20">
        <v>0</v>
      </c>
      <c r="J137" s="20">
        <v>0</v>
      </c>
      <c r="K137" s="20">
        <v>0</v>
      </c>
      <c r="L137" s="20">
        <v>0</v>
      </c>
      <c r="M137" s="75">
        <v>0</v>
      </c>
      <c r="N137" s="75">
        <v>0</v>
      </c>
      <c r="O137" s="75">
        <v>0</v>
      </c>
      <c r="P137" s="75">
        <v>0</v>
      </c>
      <c r="Q137" s="75">
        <v>0</v>
      </c>
      <c r="R137" s="124">
        <v>0</v>
      </c>
    </row>
    <row r="138" spans="1:18" ht="12.75">
      <c r="A138" s="169" t="s">
        <v>92</v>
      </c>
      <c r="B138" s="194" t="s">
        <v>116</v>
      </c>
      <c r="C138" s="180" t="s">
        <v>185</v>
      </c>
      <c r="D138" s="175" t="s">
        <v>43</v>
      </c>
      <c r="E138" s="94" t="s">
        <v>7</v>
      </c>
      <c r="F138" s="99">
        <f>F139+F140</f>
        <v>80000</v>
      </c>
      <c r="G138" s="39">
        <f aca="true" t="shared" si="54" ref="G138:R138">G139+G140</f>
        <v>0</v>
      </c>
      <c r="H138" s="39">
        <f t="shared" si="54"/>
        <v>0</v>
      </c>
      <c r="I138" s="39">
        <f t="shared" si="54"/>
        <v>0</v>
      </c>
      <c r="J138" s="39">
        <f t="shared" si="54"/>
        <v>0</v>
      </c>
      <c r="K138" s="39">
        <f t="shared" si="54"/>
        <v>2000</v>
      </c>
      <c r="L138" s="39">
        <f t="shared" si="54"/>
        <v>15400</v>
      </c>
      <c r="M138" s="70">
        <f t="shared" si="54"/>
        <v>15500</v>
      </c>
      <c r="N138" s="70">
        <f t="shared" si="54"/>
        <v>15600</v>
      </c>
      <c r="O138" s="70">
        <f t="shared" si="54"/>
        <v>15700</v>
      </c>
      <c r="P138" s="70">
        <f t="shared" si="54"/>
        <v>15800</v>
      </c>
      <c r="Q138" s="70">
        <f t="shared" si="54"/>
        <v>0</v>
      </c>
      <c r="R138" s="125">
        <f t="shared" si="54"/>
        <v>0</v>
      </c>
    </row>
    <row r="139" spans="1:18" ht="12.75">
      <c r="A139" s="184"/>
      <c r="B139" s="187"/>
      <c r="C139" s="167"/>
      <c r="D139" s="189"/>
      <c r="E139" s="95" t="s">
        <v>16</v>
      </c>
      <c r="F139" s="100">
        <f>F141</f>
        <v>24000</v>
      </c>
      <c r="G139" s="13">
        <f aca="true" t="shared" si="55" ref="G139:R139">G141</f>
        <v>0</v>
      </c>
      <c r="H139" s="13">
        <f t="shared" si="55"/>
        <v>0</v>
      </c>
      <c r="I139" s="13">
        <f t="shared" si="55"/>
        <v>0</v>
      </c>
      <c r="J139" s="13">
        <f t="shared" si="55"/>
        <v>0</v>
      </c>
      <c r="K139" s="13">
        <f t="shared" si="55"/>
        <v>600</v>
      </c>
      <c r="L139" s="13">
        <f t="shared" si="55"/>
        <v>4500</v>
      </c>
      <c r="M139" s="67">
        <f t="shared" si="55"/>
        <v>4600</v>
      </c>
      <c r="N139" s="67">
        <f t="shared" si="55"/>
        <v>4700</v>
      </c>
      <c r="O139" s="67">
        <f t="shared" si="55"/>
        <v>4800</v>
      </c>
      <c r="P139" s="67">
        <f t="shared" si="55"/>
        <v>4800</v>
      </c>
      <c r="Q139" s="67">
        <f t="shared" si="55"/>
        <v>0</v>
      </c>
      <c r="R139" s="116">
        <f t="shared" si="55"/>
        <v>0</v>
      </c>
    </row>
    <row r="140" spans="1:18" ht="13.5" thickBot="1">
      <c r="A140" s="185"/>
      <c r="B140" s="188"/>
      <c r="C140" s="162"/>
      <c r="D140" s="190"/>
      <c r="E140" s="97" t="s">
        <v>17</v>
      </c>
      <c r="F140" s="103">
        <f>F142</f>
        <v>56000</v>
      </c>
      <c r="G140" s="40">
        <f aca="true" t="shared" si="56" ref="G140:R140">G142</f>
        <v>0</v>
      </c>
      <c r="H140" s="40">
        <f t="shared" si="56"/>
        <v>0</v>
      </c>
      <c r="I140" s="40">
        <f t="shared" si="56"/>
        <v>0</v>
      </c>
      <c r="J140" s="40">
        <f t="shared" si="56"/>
        <v>0</v>
      </c>
      <c r="K140" s="40">
        <f t="shared" si="56"/>
        <v>1400</v>
      </c>
      <c r="L140" s="40">
        <f t="shared" si="56"/>
        <v>10900</v>
      </c>
      <c r="M140" s="71">
        <f t="shared" si="56"/>
        <v>10900</v>
      </c>
      <c r="N140" s="71">
        <f t="shared" si="56"/>
        <v>10900</v>
      </c>
      <c r="O140" s="71">
        <f t="shared" si="56"/>
        <v>10900</v>
      </c>
      <c r="P140" s="71">
        <f t="shared" si="56"/>
        <v>11000</v>
      </c>
      <c r="Q140" s="71">
        <f t="shared" si="56"/>
        <v>0</v>
      </c>
      <c r="R140" s="126">
        <f t="shared" si="56"/>
        <v>0</v>
      </c>
    </row>
    <row r="141" spans="1:18" ht="38.25" customHeight="1">
      <c r="A141" s="163" t="s">
        <v>103</v>
      </c>
      <c r="B141" s="196" t="s">
        <v>227</v>
      </c>
      <c r="C141" s="167" t="s">
        <v>74</v>
      </c>
      <c r="D141" s="167" t="s">
        <v>224</v>
      </c>
      <c r="E141" s="96" t="s">
        <v>16</v>
      </c>
      <c r="F141" s="101">
        <f>SUM(G141:R141)</f>
        <v>24000</v>
      </c>
      <c r="G141" s="38">
        <v>0</v>
      </c>
      <c r="H141" s="38">
        <v>0</v>
      </c>
      <c r="I141" s="38">
        <v>0</v>
      </c>
      <c r="J141" s="38">
        <v>0</v>
      </c>
      <c r="K141" s="38">
        <v>600</v>
      </c>
      <c r="L141" s="38">
        <v>4500</v>
      </c>
      <c r="M141" s="68">
        <v>4600</v>
      </c>
      <c r="N141" s="67">
        <v>4700</v>
      </c>
      <c r="O141" s="67">
        <v>4800</v>
      </c>
      <c r="P141" s="67">
        <v>4800</v>
      </c>
      <c r="Q141" s="67">
        <f>Q143</f>
        <v>0</v>
      </c>
      <c r="R141" s="116">
        <f>R143</f>
        <v>0</v>
      </c>
    </row>
    <row r="142" spans="1:18" ht="38.25" customHeight="1" thickBot="1">
      <c r="A142" s="163"/>
      <c r="B142" s="197"/>
      <c r="C142" s="167"/>
      <c r="D142" s="167"/>
      <c r="E142" s="98" t="s">
        <v>17</v>
      </c>
      <c r="F142" s="128">
        <f>SUM(G142:R142)</f>
        <v>56000</v>
      </c>
      <c r="G142" s="40">
        <v>0</v>
      </c>
      <c r="H142" s="40">
        <v>0</v>
      </c>
      <c r="I142" s="40">
        <v>0</v>
      </c>
      <c r="J142" s="40">
        <v>0</v>
      </c>
      <c r="K142" s="40">
        <v>1400</v>
      </c>
      <c r="L142" s="40">
        <v>10900</v>
      </c>
      <c r="M142" s="71">
        <v>10900</v>
      </c>
      <c r="N142" s="71">
        <v>10900</v>
      </c>
      <c r="O142" s="71">
        <v>10900</v>
      </c>
      <c r="P142" s="71">
        <v>11000</v>
      </c>
      <c r="Q142" s="71">
        <f>Q144</f>
        <v>0</v>
      </c>
      <c r="R142" s="126">
        <f>R144</f>
        <v>0</v>
      </c>
    </row>
    <row r="143" spans="1:18" ht="12.75">
      <c r="A143" s="169" t="s">
        <v>93</v>
      </c>
      <c r="B143" s="194" t="s">
        <v>72</v>
      </c>
      <c r="C143" s="180" t="s">
        <v>74</v>
      </c>
      <c r="D143" s="175" t="s">
        <v>177</v>
      </c>
      <c r="E143" s="94" t="s">
        <v>7</v>
      </c>
      <c r="F143" s="99">
        <f>F144+F145</f>
        <v>39800</v>
      </c>
      <c r="G143" s="39">
        <f aca="true" t="shared" si="57" ref="G143:R143">G144+G145</f>
        <v>11200</v>
      </c>
      <c r="H143" s="39">
        <f t="shared" si="57"/>
        <v>11300</v>
      </c>
      <c r="I143" s="39">
        <f t="shared" si="57"/>
        <v>11300</v>
      </c>
      <c r="J143" s="39">
        <f t="shared" si="57"/>
        <v>1000</v>
      </c>
      <c r="K143" s="39">
        <f t="shared" si="57"/>
        <v>5000</v>
      </c>
      <c r="L143" s="39">
        <f t="shared" si="57"/>
        <v>0</v>
      </c>
      <c r="M143" s="70">
        <f t="shared" si="57"/>
        <v>0</v>
      </c>
      <c r="N143" s="70">
        <f t="shared" si="57"/>
        <v>0</v>
      </c>
      <c r="O143" s="70">
        <f t="shared" si="57"/>
        <v>0</v>
      </c>
      <c r="P143" s="70">
        <f t="shared" si="57"/>
        <v>0</v>
      </c>
      <c r="Q143" s="70">
        <f t="shared" si="57"/>
        <v>0</v>
      </c>
      <c r="R143" s="125">
        <f t="shared" si="57"/>
        <v>0</v>
      </c>
    </row>
    <row r="144" spans="1:18" ht="12.75">
      <c r="A144" s="184"/>
      <c r="B144" s="187"/>
      <c r="C144" s="167"/>
      <c r="D144" s="189"/>
      <c r="E144" s="95" t="s">
        <v>16</v>
      </c>
      <c r="F144" s="100">
        <f>F146+F148+F150+F152+F154+F156+F158</f>
        <v>12500</v>
      </c>
      <c r="G144" s="13">
        <f aca="true" t="shared" si="58" ref="G144:R144">G146+G148+G150+G152+G154+G156+G158</f>
        <v>3500</v>
      </c>
      <c r="H144" s="13">
        <f t="shared" si="58"/>
        <v>3600</v>
      </c>
      <c r="I144" s="13">
        <f t="shared" si="58"/>
        <v>3600</v>
      </c>
      <c r="J144" s="13">
        <f t="shared" si="58"/>
        <v>300</v>
      </c>
      <c r="K144" s="13">
        <f t="shared" si="58"/>
        <v>1500</v>
      </c>
      <c r="L144" s="13">
        <f t="shared" si="58"/>
        <v>0</v>
      </c>
      <c r="M144" s="67">
        <f t="shared" si="58"/>
        <v>0</v>
      </c>
      <c r="N144" s="67">
        <f t="shared" si="58"/>
        <v>0</v>
      </c>
      <c r="O144" s="67">
        <f t="shared" si="58"/>
        <v>0</v>
      </c>
      <c r="P144" s="67">
        <f t="shared" si="58"/>
        <v>0</v>
      </c>
      <c r="Q144" s="67">
        <f t="shared" si="58"/>
        <v>0</v>
      </c>
      <c r="R144" s="116">
        <f t="shared" si="58"/>
        <v>0</v>
      </c>
    </row>
    <row r="145" spans="1:18" ht="13.5" thickBot="1">
      <c r="A145" s="185"/>
      <c r="B145" s="188"/>
      <c r="C145" s="162"/>
      <c r="D145" s="190"/>
      <c r="E145" s="97" t="s">
        <v>17</v>
      </c>
      <c r="F145" s="103">
        <f>F147+F149+F151+F153+F155+F157+F159</f>
        <v>27300</v>
      </c>
      <c r="G145" s="40">
        <f aca="true" t="shared" si="59" ref="G145:R145">G147+G149+G151+G153+G155+G157+G159</f>
        <v>7700</v>
      </c>
      <c r="H145" s="40">
        <f t="shared" si="59"/>
        <v>7700</v>
      </c>
      <c r="I145" s="40">
        <f t="shared" si="59"/>
        <v>7700</v>
      </c>
      <c r="J145" s="40">
        <f t="shared" si="59"/>
        <v>700</v>
      </c>
      <c r="K145" s="40">
        <f t="shared" si="59"/>
        <v>3500</v>
      </c>
      <c r="L145" s="40">
        <f t="shared" si="59"/>
        <v>0</v>
      </c>
      <c r="M145" s="71">
        <f t="shared" si="59"/>
        <v>0</v>
      </c>
      <c r="N145" s="71">
        <f t="shared" si="59"/>
        <v>0</v>
      </c>
      <c r="O145" s="71">
        <f t="shared" si="59"/>
        <v>0</v>
      </c>
      <c r="P145" s="71">
        <f t="shared" si="59"/>
        <v>0</v>
      </c>
      <c r="Q145" s="71">
        <f t="shared" si="59"/>
        <v>0</v>
      </c>
      <c r="R145" s="126">
        <f t="shared" si="59"/>
        <v>0</v>
      </c>
    </row>
    <row r="146" spans="1:18" ht="18.75" customHeight="1">
      <c r="A146" s="163" t="s">
        <v>103</v>
      </c>
      <c r="B146" s="193" t="s">
        <v>183</v>
      </c>
      <c r="C146" s="167" t="s">
        <v>74</v>
      </c>
      <c r="D146" s="167" t="s">
        <v>28</v>
      </c>
      <c r="E146" s="96" t="s">
        <v>16</v>
      </c>
      <c r="F146" s="101">
        <f>SUM(G146:R146)</f>
        <v>9000</v>
      </c>
      <c r="G146" s="38">
        <v>3000</v>
      </c>
      <c r="H146" s="38">
        <v>3000</v>
      </c>
      <c r="I146" s="38">
        <v>3000</v>
      </c>
      <c r="J146" s="38">
        <v>0</v>
      </c>
      <c r="K146" s="38">
        <v>0</v>
      </c>
      <c r="L146" s="38">
        <v>0</v>
      </c>
      <c r="M146" s="68">
        <v>0</v>
      </c>
      <c r="N146" s="68">
        <v>0</v>
      </c>
      <c r="O146" s="68">
        <v>0</v>
      </c>
      <c r="P146" s="68">
        <v>0</v>
      </c>
      <c r="Q146" s="68">
        <v>0</v>
      </c>
      <c r="R146" s="127">
        <v>0</v>
      </c>
    </row>
    <row r="147" spans="1:18" ht="18.75" customHeight="1">
      <c r="A147" s="164"/>
      <c r="B147" s="179"/>
      <c r="C147" s="168"/>
      <c r="D147" s="168"/>
      <c r="E147" s="36" t="s">
        <v>17</v>
      </c>
      <c r="F147" s="101">
        <f aca="true" t="shared" si="60" ref="F147:F159">SUM(G147:R147)</f>
        <v>21000</v>
      </c>
      <c r="G147" s="13">
        <v>7000</v>
      </c>
      <c r="H147" s="13">
        <v>7000</v>
      </c>
      <c r="I147" s="13">
        <v>7000</v>
      </c>
      <c r="J147" s="13">
        <v>0</v>
      </c>
      <c r="K147" s="13">
        <v>0</v>
      </c>
      <c r="L147" s="13">
        <v>0</v>
      </c>
      <c r="M147" s="67">
        <v>0</v>
      </c>
      <c r="N147" s="67">
        <v>0</v>
      </c>
      <c r="O147" s="67">
        <v>0</v>
      </c>
      <c r="P147" s="67">
        <v>0</v>
      </c>
      <c r="Q147" s="67">
        <v>0</v>
      </c>
      <c r="R147" s="116">
        <v>0</v>
      </c>
    </row>
    <row r="148" spans="1:18" ht="12.75">
      <c r="A148" s="157" t="s">
        <v>104</v>
      </c>
      <c r="B148" s="195" t="s">
        <v>97</v>
      </c>
      <c r="C148" s="161" t="s">
        <v>74</v>
      </c>
      <c r="D148" s="161" t="s">
        <v>28</v>
      </c>
      <c r="E148" s="36" t="s">
        <v>16</v>
      </c>
      <c r="F148" s="101">
        <f t="shared" si="60"/>
        <v>800</v>
      </c>
      <c r="G148" s="13">
        <v>200</v>
      </c>
      <c r="H148" s="13">
        <v>300</v>
      </c>
      <c r="I148" s="13">
        <v>300</v>
      </c>
      <c r="J148" s="13">
        <v>0</v>
      </c>
      <c r="K148" s="13">
        <v>0</v>
      </c>
      <c r="L148" s="13">
        <v>0</v>
      </c>
      <c r="M148" s="67">
        <v>0</v>
      </c>
      <c r="N148" s="67">
        <v>0</v>
      </c>
      <c r="O148" s="67">
        <v>0</v>
      </c>
      <c r="P148" s="67">
        <v>0</v>
      </c>
      <c r="Q148" s="67">
        <v>0</v>
      </c>
      <c r="R148" s="116">
        <v>0</v>
      </c>
    </row>
    <row r="149" spans="1:18" ht="12.75">
      <c r="A149" s="164"/>
      <c r="B149" s="179"/>
      <c r="C149" s="168"/>
      <c r="D149" s="168"/>
      <c r="E149" s="36" t="s">
        <v>17</v>
      </c>
      <c r="F149" s="101">
        <f t="shared" si="60"/>
        <v>0</v>
      </c>
      <c r="G149" s="13">
        <v>0</v>
      </c>
      <c r="H149" s="13">
        <v>0</v>
      </c>
      <c r="I149" s="13">
        <v>0</v>
      </c>
      <c r="J149" s="13">
        <v>0</v>
      </c>
      <c r="K149" s="13">
        <v>0</v>
      </c>
      <c r="L149" s="13">
        <v>0</v>
      </c>
      <c r="M149" s="67">
        <v>0</v>
      </c>
      <c r="N149" s="67">
        <v>0</v>
      </c>
      <c r="O149" s="67">
        <v>0</v>
      </c>
      <c r="P149" s="67">
        <v>0</v>
      </c>
      <c r="Q149" s="67">
        <v>0</v>
      </c>
      <c r="R149" s="116">
        <v>0</v>
      </c>
    </row>
    <row r="150" spans="1:18" ht="18.75" customHeight="1">
      <c r="A150" s="157" t="s">
        <v>105</v>
      </c>
      <c r="B150" s="195" t="s">
        <v>98</v>
      </c>
      <c r="C150" s="161" t="s">
        <v>74</v>
      </c>
      <c r="D150" s="161">
        <v>2015</v>
      </c>
      <c r="E150" s="36" t="s">
        <v>16</v>
      </c>
      <c r="F150" s="101">
        <f t="shared" si="60"/>
        <v>300</v>
      </c>
      <c r="G150" s="13">
        <v>0</v>
      </c>
      <c r="H150" s="13">
        <v>300</v>
      </c>
      <c r="I150" s="13">
        <v>0</v>
      </c>
      <c r="J150" s="13">
        <v>0</v>
      </c>
      <c r="K150" s="13">
        <v>0</v>
      </c>
      <c r="L150" s="13">
        <v>0</v>
      </c>
      <c r="M150" s="67">
        <v>0</v>
      </c>
      <c r="N150" s="67">
        <v>0</v>
      </c>
      <c r="O150" s="67">
        <v>0</v>
      </c>
      <c r="P150" s="67">
        <v>0</v>
      </c>
      <c r="Q150" s="67">
        <v>0</v>
      </c>
      <c r="R150" s="116">
        <v>0</v>
      </c>
    </row>
    <row r="151" spans="1:18" ht="18.75" customHeight="1">
      <c r="A151" s="164"/>
      <c r="B151" s="179"/>
      <c r="C151" s="168"/>
      <c r="D151" s="168"/>
      <c r="E151" s="36" t="s">
        <v>17</v>
      </c>
      <c r="F151" s="101">
        <f t="shared" si="60"/>
        <v>700</v>
      </c>
      <c r="G151" s="13">
        <v>0</v>
      </c>
      <c r="H151" s="13">
        <v>700</v>
      </c>
      <c r="I151" s="13">
        <v>0</v>
      </c>
      <c r="J151" s="13">
        <v>0</v>
      </c>
      <c r="K151" s="13">
        <v>0</v>
      </c>
      <c r="L151" s="13">
        <v>0</v>
      </c>
      <c r="M151" s="67">
        <v>0</v>
      </c>
      <c r="N151" s="67">
        <v>0</v>
      </c>
      <c r="O151" s="67">
        <v>0</v>
      </c>
      <c r="P151" s="67">
        <v>0</v>
      </c>
      <c r="Q151" s="67">
        <v>0</v>
      </c>
      <c r="R151" s="116">
        <v>0</v>
      </c>
    </row>
    <row r="152" spans="1:18" ht="18.75" customHeight="1">
      <c r="A152" s="157" t="s">
        <v>108</v>
      </c>
      <c r="B152" s="195" t="s">
        <v>99</v>
      </c>
      <c r="C152" s="161" t="s">
        <v>74</v>
      </c>
      <c r="D152" s="161">
        <v>2016</v>
      </c>
      <c r="E152" s="36" t="s">
        <v>16</v>
      </c>
      <c r="F152" s="101">
        <f t="shared" si="60"/>
        <v>300</v>
      </c>
      <c r="G152" s="13">
        <v>0</v>
      </c>
      <c r="H152" s="13">
        <v>0</v>
      </c>
      <c r="I152" s="13">
        <v>300</v>
      </c>
      <c r="J152" s="13">
        <v>0</v>
      </c>
      <c r="K152" s="13">
        <v>0</v>
      </c>
      <c r="L152" s="13">
        <v>0</v>
      </c>
      <c r="M152" s="67">
        <v>0</v>
      </c>
      <c r="N152" s="67">
        <v>0</v>
      </c>
      <c r="O152" s="67">
        <v>0</v>
      </c>
      <c r="P152" s="67">
        <v>0</v>
      </c>
      <c r="Q152" s="67">
        <v>0</v>
      </c>
      <c r="R152" s="116">
        <v>0</v>
      </c>
    </row>
    <row r="153" spans="1:18" ht="18.75" customHeight="1">
      <c r="A153" s="164"/>
      <c r="B153" s="179"/>
      <c r="C153" s="168"/>
      <c r="D153" s="168"/>
      <c r="E153" s="36" t="s">
        <v>17</v>
      </c>
      <c r="F153" s="101">
        <f t="shared" si="60"/>
        <v>700</v>
      </c>
      <c r="G153" s="13">
        <v>0</v>
      </c>
      <c r="H153" s="13">
        <v>0</v>
      </c>
      <c r="I153" s="13">
        <v>700</v>
      </c>
      <c r="J153" s="13">
        <v>0</v>
      </c>
      <c r="K153" s="13">
        <v>0</v>
      </c>
      <c r="L153" s="13">
        <v>0</v>
      </c>
      <c r="M153" s="67">
        <v>0</v>
      </c>
      <c r="N153" s="67">
        <v>0</v>
      </c>
      <c r="O153" s="67">
        <v>0</v>
      </c>
      <c r="P153" s="67">
        <v>0</v>
      </c>
      <c r="Q153" s="67">
        <v>0</v>
      </c>
      <c r="R153" s="116">
        <v>0</v>
      </c>
    </row>
    <row r="154" spans="1:18" ht="18.75" customHeight="1">
      <c r="A154" s="157" t="s">
        <v>109</v>
      </c>
      <c r="B154" s="195" t="s">
        <v>100</v>
      </c>
      <c r="C154" s="161" t="s">
        <v>74</v>
      </c>
      <c r="D154" s="161">
        <v>2014</v>
      </c>
      <c r="E154" s="36" t="s">
        <v>16</v>
      </c>
      <c r="F154" s="101">
        <f t="shared" si="60"/>
        <v>300</v>
      </c>
      <c r="G154" s="13">
        <v>300</v>
      </c>
      <c r="H154" s="13">
        <v>0</v>
      </c>
      <c r="I154" s="13">
        <v>0</v>
      </c>
      <c r="J154" s="13">
        <v>0</v>
      </c>
      <c r="K154" s="13">
        <v>0</v>
      </c>
      <c r="L154" s="13">
        <v>0</v>
      </c>
      <c r="M154" s="67">
        <v>0</v>
      </c>
      <c r="N154" s="67">
        <v>0</v>
      </c>
      <c r="O154" s="67">
        <v>0</v>
      </c>
      <c r="P154" s="67">
        <v>0</v>
      </c>
      <c r="Q154" s="67">
        <v>0</v>
      </c>
      <c r="R154" s="116">
        <v>0</v>
      </c>
    </row>
    <row r="155" spans="1:18" ht="18.75" customHeight="1">
      <c r="A155" s="164"/>
      <c r="B155" s="179"/>
      <c r="C155" s="168"/>
      <c r="D155" s="168"/>
      <c r="E155" s="36" t="s">
        <v>17</v>
      </c>
      <c r="F155" s="101">
        <f t="shared" si="60"/>
        <v>700</v>
      </c>
      <c r="G155" s="13">
        <v>700</v>
      </c>
      <c r="H155" s="13">
        <v>0</v>
      </c>
      <c r="I155" s="13">
        <v>0</v>
      </c>
      <c r="J155" s="13">
        <v>0</v>
      </c>
      <c r="K155" s="13">
        <v>0</v>
      </c>
      <c r="L155" s="13">
        <v>0</v>
      </c>
      <c r="M155" s="67">
        <v>0</v>
      </c>
      <c r="N155" s="67">
        <v>0</v>
      </c>
      <c r="O155" s="67">
        <v>0</v>
      </c>
      <c r="P155" s="67">
        <v>0</v>
      </c>
      <c r="Q155" s="67">
        <v>0</v>
      </c>
      <c r="R155" s="116">
        <v>0</v>
      </c>
    </row>
    <row r="156" spans="1:18" ht="18.75" customHeight="1">
      <c r="A156" s="157" t="s">
        <v>110</v>
      </c>
      <c r="B156" s="195" t="s">
        <v>101</v>
      </c>
      <c r="C156" s="161" t="s">
        <v>74</v>
      </c>
      <c r="D156" s="161">
        <v>2017</v>
      </c>
      <c r="E156" s="36" t="s">
        <v>16</v>
      </c>
      <c r="F156" s="101">
        <f t="shared" si="60"/>
        <v>300</v>
      </c>
      <c r="G156" s="13">
        <v>0</v>
      </c>
      <c r="H156" s="13">
        <v>0</v>
      </c>
      <c r="I156" s="13">
        <v>0</v>
      </c>
      <c r="J156" s="13">
        <v>300</v>
      </c>
      <c r="K156" s="13">
        <v>0</v>
      </c>
      <c r="L156" s="13">
        <v>0</v>
      </c>
      <c r="M156" s="67">
        <v>0</v>
      </c>
      <c r="N156" s="67">
        <v>0</v>
      </c>
      <c r="O156" s="67">
        <v>0</v>
      </c>
      <c r="P156" s="67">
        <v>0</v>
      </c>
      <c r="Q156" s="67">
        <v>0</v>
      </c>
      <c r="R156" s="116">
        <v>0</v>
      </c>
    </row>
    <row r="157" spans="1:18" ht="18.75" customHeight="1">
      <c r="A157" s="164"/>
      <c r="B157" s="179"/>
      <c r="C157" s="168"/>
      <c r="D157" s="168"/>
      <c r="E157" s="36" t="s">
        <v>17</v>
      </c>
      <c r="F157" s="101">
        <f t="shared" si="60"/>
        <v>700</v>
      </c>
      <c r="G157" s="13">
        <v>0</v>
      </c>
      <c r="H157" s="13">
        <v>0</v>
      </c>
      <c r="I157" s="13">
        <v>0</v>
      </c>
      <c r="J157" s="13">
        <v>700</v>
      </c>
      <c r="K157" s="13">
        <v>0</v>
      </c>
      <c r="L157" s="13">
        <v>0</v>
      </c>
      <c r="M157" s="67">
        <v>0</v>
      </c>
      <c r="N157" s="67">
        <v>0</v>
      </c>
      <c r="O157" s="67">
        <v>0</v>
      </c>
      <c r="P157" s="67">
        <v>0</v>
      </c>
      <c r="Q157" s="67">
        <v>0</v>
      </c>
      <c r="R157" s="116">
        <v>0</v>
      </c>
    </row>
    <row r="158" spans="1:18" ht="25.5" customHeight="1">
      <c r="A158" s="157" t="s">
        <v>113</v>
      </c>
      <c r="B158" s="195" t="s">
        <v>89</v>
      </c>
      <c r="C158" s="161" t="s">
        <v>49</v>
      </c>
      <c r="D158" s="161">
        <v>2018</v>
      </c>
      <c r="E158" s="36" t="s">
        <v>16</v>
      </c>
      <c r="F158" s="101">
        <f t="shared" si="60"/>
        <v>1500</v>
      </c>
      <c r="G158" s="13">
        <v>0</v>
      </c>
      <c r="H158" s="13">
        <v>0</v>
      </c>
      <c r="I158" s="13">
        <v>0</v>
      </c>
      <c r="J158" s="13">
        <v>0</v>
      </c>
      <c r="K158" s="13">
        <v>1500</v>
      </c>
      <c r="L158" s="13">
        <v>0</v>
      </c>
      <c r="M158" s="67">
        <v>0</v>
      </c>
      <c r="N158" s="67">
        <v>0</v>
      </c>
      <c r="O158" s="67">
        <v>0</v>
      </c>
      <c r="P158" s="67">
        <v>0</v>
      </c>
      <c r="Q158" s="67">
        <v>0</v>
      </c>
      <c r="R158" s="116">
        <v>0</v>
      </c>
    </row>
    <row r="159" spans="1:18" ht="25.5" customHeight="1" thickBot="1">
      <c r="A159" s="163"/>
      <c r="B159" s="187"/>
      <c r="C159" s="167"/>
      <c r="D159" s="167"/>
      <c r="E159" s="98" t="s">
        <v>17</v>
      </c>
      <c r="F159" s="128">
        <f t="shared" si="60"/>
        <v>3500</v>
      </c>
      <c r="G159" s="40">
        <v>0</v>
      </c>
      <c r="H159" s="40">
        <v>0</v>
      </c>
      <c r="I159" s="40">
        <v>0</v>
      </c>
      <c r="J159" s="40">
        <v>0</v>
      </c>
      <c r="K159" s="40">
        <v>3500</v>
      </c>
      <c r="L159" s="40">
        <v>0</v>
      </c>
      <c r="M159" s="71">
        <v>0</v>
      </c>
      <c r="N159" s="71">
        <v>0</v>
      </c>
      <c r="O159" s="71">
        <v>0</v>
      </c>
      <c r="P159" s="71">
        <v>0</v>
      </c>
      <c r="Q159" s="71">
        <v>0</v>
      </c>
      <c r="R159" s="126">
        <v>0</v>
      </c>
    </row>
    <row r="160" spans="1:18" ht="12.75">
      <c r="A160" s="169" t="s">
        <v>94</v>
      </c>
      <c r="B160" s="194" t="s">
        <v>24</v>
      </c>
      <c r="C160" s="180" t="s">
        <v>49</v>
      </c>
      <c r="D160" s="175">
        <v>2019</v>
      </c>
      <c r="E160" s="94" t="s">
        <v>7</v>
      </c>
      <c r="F160" s="99">
        <f>F161+F162</f>
        <v>5000</v>
      </c>
      <c r="G160" s="39">
        <f aca="true" t="shared" si="61" ref="G160:R160">G161+G162</f>
        <v>0</v>
      </c>
      <c r="H160" s="39">
        <f t="shared" si="61"/>
        <v>0</v>
      </c>
      <c r="I160" s="39">
        <f t="shared" si="61"/>
        <v>0</v>
      </c>
      <c r="J160" s="39">
        <f t="shared" si="61"/>
        <v>0</v>
      </c>
      <c r="K160" s="39">
        <f t="shared" si="61"/>
        <v>0</v>
      </c>
      <c r="L160" s="39">
        <f t="shared" si="61"/>
        <v>5000</v>
      </c>
      <c r="M160" s="70">
        <f t="shared" si="61"/>
        <v>0</v>
      </c>
      <c r="N160" s="70">
        <f t="shared" si="61"/>
        <v>0</v>
      </c>
      <c r="O160" s="70">
        <f t="shared" si="61"/>
        <v>0</v>
      </c>
      <c r="P160" s="70">
        <f t="shared" si="61"/>
        <v>0</v>
      </c>
      <c r="Q160" s="70">
        <f t="shared" si="61"/>
        <v>0</v>
      </c>
      <c r="R160" s="125">
        <f t="shared" si="61"/>
        <v>0</v>
      </c>
    </row>
    <row r="161" spans="1:18" ht="12.75">
      <c r="A161" s="184"/>
      <c r="B161" s="187"/>
      <c r="C161" s="167"/>
      <c r="D161" s="189"/>
      <c r="E161" s="95" t="s">
        <v>16</v>
      </c>
      <c r="F161" s="100">
        <f>F163</f>
        <v>1500</v>
      </c>
      <c r="G161" s="13">
        <f aca="true" t="shared" si="62" ref="G161:R161">G163</f>
        <v>0</v>
      </c>
      <c r="H161" s="13">
        <f t="shared" si="62"/>
        <v>0</v>
      </c>
      <c r="I161" s="13">
        <f t="shared" si="62"/>
        <v>0</v>
      </c>
      <c r="J161" s="13">
        <f t="shared" si="62"/>
        <v>0</v>
      </c>
      <c r="K161" s="13">
        <f t="shared" si="62"/>
        <v>0</v>
      </c>
      <c r="L161" s="13">
        <f t="shared" si="62"/>
        <v>1500</v>
      </c>
      <c r="M161" s="67">
        <f t="shared" si="62"/>
        <v>0</v>
      </c>
      <c r="N161" s="67">
        <f t="shared" si="62"/>
        <v>0</v>
      </c>
      <c r="O161" s="67">
        <f t="shared" si="62"/>
        <v>0</v>
      </c>
      <c r="P161" s="67">
        <f t="shared" si="62"/>
        <v>0</v>
      </c>
      <c r="Q161" s="67">
        <f t="shared" si="62"/>
        <v>0</v>
      </c>
      <c r="R161" s="116">
        <f t="shared" si="62"/>
        <v>0</v>
      </c>
    </row>
    <row r="162" spans="1:18" ht="13.5" thickBot="1">
      <c r="A162" s="185"/>
      <c r="B162" s="188"/>
      <c r="C162" s="162"/>
      <c r="D162" s="190"/>
      <c r="E162" s="97" t="s">
        <v>17</v>
      </c>
      <c r="F162" s="103">
        <f>F164</f>
        <v>3500</v>
      </c>
      <c r="G162" s="40">
        <f>G164</f>
        <v>0</v>
      </c>
      <c r="H162" s="40">
        <f aca="true" t="shared" si="63" ref="H162:R162">H164</f>
        <v>0</v>
      </c>
      <c r="I162" s="40">
        <f t="shared" si="63"/>
        <v>0</v>
      </c>
      <c r="J162" s="40">
        <f t="shared" si="63"/>
        <v>0</v>
      </c>
      <c r="K162" s="40">
        <f t="shared" si="63"/>
        <v>0</v>
      </c>
      <c r="L162" s="40">
        <f t="shared" si="63"/>
        <v>3500</v>
      </c>
      <c r="M162" s="71">
        <f t="shared" si="63"/>
        <v>0</v>
      </c>
      <c r="N162" s="71">
        <f t="shared" si="63"/>
        <v>0</v>
      </c>
      <c r="O162" s="71">
        <f t="shared" si="63"/>
        <v>0</v>
      </c>
      <c r="P162" s="71">
        <f t="shared" si="63"/>
        <v>0</v>
      </c>
      <c r="Q162" s="71">
        <f t="shared" si="63"/>
        <v>0</v>
      </c>
      <c r="R162" s="126">
        <f t="shared" si="63"/>
        <v>0</v>
      </c>
    </row>
    <row r="163" spans="1:18" ht="25.5" customHeight="1">
      <c r="A163" s="163" t="s">
        <v>104</v>
      </c>
      <c r="B163" s="193" t="s">
        <v>88</v>
      </c>
      <c r="C163" s="167" t="s">
        <v>49</v>
      </c>
      <c r="D163" s="167">
        <v>2019</v>
      </c>
      <c r="E163" s="96" t="s">
        <v>16</v>
      </c>
      <c r="F163" s="101">
        <f>SUM(G163:R163)</f>
        <v>1500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1500</v>
      </c>
      <c r="M163" s="68">
        <v>0</v>
      </c>
      <c r="N163" s="68">
        <v>0</v>
      </c>
      <c r="O163" s="68">
        <v>0</v>
      </c>
      <c r="P163" s="68">
        <v>0</v>
      </c>
      <c r="Q163" s="68">
        <v>0</v>
      </c>
      <c r="R163" s="127">
        <v>0</v>
      </c>
    </row>
    <row r="164" spans="1:18" ht="25.5" customHeight="1" thickBot="1">
      <c r="A164" s="163"/>
      <c r="B164" s="187"/>
      <c r="C164" s="167"/>
      <c r="D164" s="167"/>
      <c r="E164" s="98" t="s">
        <v>17</v>
      </c>
      <c r="F164" s="140">
        <f>SUM(G164:R164)</f>
        <v>3500</v>
      </c>
      <c r="G164" s="37">
        <v>0</v>
      </c>
      <c r="H164" s="37">
        <v>0</v>
      </c>
      <c r="I164" s="37">
        <v>0</v>
      </c>
      <c r="J164" s="37">
        <v>0</v>
      </c>
      <c r="K164" s="37">
        <v>0</v>
      </c>
      <c r="L164" s="37">
        <v>3500</v>
      </c>
      <c r="M164" s="72">
        <v>0</v>
      </c>
      <c r="N164" s="72">
        <v>0</v>
      </c>
      <c r="O164" s="72">
        <v>0</v>
      </c>
      <c r="P164" s="72">
        <v>0</v>
      </c>
      <c r="Q164" s="72">
        <v>0</v>
      </c>
      <c r="R164" s="141">
        <v>0</v>
      </c>
    </row>
    <row r="165" spans="1:18" ht="12.75">
      <c r="A165" s="169" t="s">
        <v>95</v>
      </c>
      <c r="B165" s="194" t="s">
        <v>21</v>
      </c>
      <c r="C165" s="180"/>
      <c r="D165" s="175" t="s">
        <v>71</v>
      </c>
      <c r="E165" s="94" t="s">
        <v>7</v>
      </c>
      <c r="F165" s="99">
        <f>F166+F167</f>
        <v>30000</v>
      </c>
      <c r="G165" s="39">
        <f aca="true" t="shared" si="64" ref="G165:R165">G166+G167</f>
        <v>0</v>
      </c>
      <c r="H165" s="39">
        <f t="shared" si="64"/>
        <v>10000</v>
      </c>
      <c r="I165" s="39">
        <f t="shared" si="64"/>
        <v>12000</v>
      </c>
      <c r="J165" s="39">
        <f t="shared" si="64"/>
        <v>2000</v>
      </c>
      <c r="K165" s="39">
        <f t="shared" si="64"/>
        <v>2000</v>
      </c>
      <c r="L165" s="39">
        <f t="shared" si="64"/>
        <v>2000</v>
      </c>
      <c r="M165" s="70">
        <f t="shared" si="64"/>
        <v>2000</v>
      </c>
      <c r="N165" s="70">
        <f t="shared" si="64"/>
        <v>0</v>
      </c>
      <c r="O165" s="70">
        <f t="shared" si="64"/>
        <v>0</v>
      </c>
      <c r="P165" s="70">
        <f t="shared" si="64"/>
        <v>0</v>
      </c>
      <c r="Q165" s="70">
        <f t="shared" si="64"/>
        <v>0</v>
      </c>
      <c r="R165" s="125">
        <f t="shared" si="64"/>
        <v>0</v>
      </c>
    </row>
    <row r="166" spans="1:18" ht="12.75">
      <c r="A166" s="184"/>
      <c r="B166" s="187"/>
      <c r="C166" s="167"/>
      <c r="D166" s="189"/>
      <c r="E166" s="95" t="s">
        <v>16</v>
      </c>
      <c r="F166" s="100">
        <f>F168+F170+F172</f>
        <v>9000</v>
      </c>
      <c r="G166" s="13">
        <f aca="true" t="shared" si="65" ref="G166:R166">G168+G170+G172</f>
        <v>0</v>
      </c>
      <c r="H166" s="13">
        <f t="shared" si="65"/>
        <v>3000</v>
      </c>
      <c r="I166" s="13">
        <f t="shared" si="65"/>
        <v>3600</v>
      </c>
      <c r="J166" s="13">
        <f t="shared" si="65"/>
        <v>600</v>
      </c>
      <c r="K166" s="13">
        <f t="shared" si="65"/>
        <v>600</v>
      </c>
      <c r="L166" s="13">
        <f t="shared" si="65"/>
        <v>600</v>
      </c>
      <c r="M166" s="67">
        <f t="shared" si="65"/>
        <v>600</v>
      </c>
      <c r="N166" s="67">
        <f t="shared" si="65"/>
        <v>0</v>
      </c>
      <c r="O166" s="67">
        <f t="shared" si="65"/>
        <v>0</v>
      </c>
      <c r="P166" s="67">
        <f t="shared" si="65"/>
        <v>0</v>
      </c>
      <c r="Q166" s="67">
        <f t="shared" si="65"/>
        <v>0</v>
      </c>
      <c r="R166" s="116">
        <f t="shared" si="65"/>
        <v>0</v>
      </c>
    </row>
    <row r="167" spans="1:18" ht="13.5" thickBot="1">
      <c r="A167" s="185"/>
      <c r="B167" s="188"/>
      <c r="C167" s="162"/>
      <c r="D167" s="190"/>
      <c r="E167" s="97" t="s">
        <v>17</v>
      </c>
      <c r="F167" s="103">
        <f>F169+F171+F173</f>
        <v>21000</v>
      </c>
      <c r="G167" s="40">
        <f aca="true" t="shared" si="66" ref="G167:R167">G169+G171+G173</f>
        <v>0</v>
      </c>
      <c r="H167" s="40">
        <f t="shared" si="66"/>
        <v>7000</v>
      </c>
      <c r="I167" s="40">
        <f t="shared" si="66"/>
        <v>8400</v>
      </c>
      <c r="J167" s="40">
        <f t="shared" si="66"/>
        <v>1400</v>
      </c>
      <c r="K167" s="40">
        <f t="shared" si="66"/>
        <v>1400</v>
      </c>
      <c r="L167" s="40">
        <f t="shared" si="66"/>
        <v>1400</v>
      </c>
      <c r="M167" s="71">
        <f t="shared" si="66"/>
        <v>1400</v>
      </c>
      <c r="N167" s="71">
        <f t="shared" si="66"/>
        <v>0</v>
      </c>
      <c r="O167" s="71">
        <f t="shared" si="66"/>
        <v>0</v>
      </c>
      <c r="P167" s="71">
        <f t="shared" si="66"/>
        <v>0</v>
      </c>
      <c r="Q167" s="71">
        <f t="shared" si="66"/>
        <v>0</v>
      </c>
      <c r="R167" s="126">
        <f t="shared" si="66"/>
        <v>0</v>
      </c>
    </row>
    <row r="168" spans="1:18" ht="25.5" customHeight="1">
      <c r="A168" s="163" t="s">
        <v>103</v>
      </c>
      <c r="B168" s="193" t="s">
        <v>87</v>
      </c>
      <c r="C168" s="167" t="s">
        <v>49</v>
      </c>
      <c r="D168" s="167" t="s">
        <v>42</v>
      </c>
      <c r="E168" s="96" t="s">
        <v>16</v>
      </c>
      <c r="F168" s="101">
        <f aca="true" t="shared" si="67" ref="F168:F173">SUM(G168:R168)</f>
        <v>3000</v>
      </c>
      <c r="G168" s="38">
        <v>0</v>
      </c>
      <c r="H168" s="38">
        <v>3000</v>
      </c>
      <c r="I168" s="38">
        <v>0</v>
      </c>
      <c r="J168" s="38">
        <v>0</v>
      </c>
      <c r="K168" s="38">
        <v>0</v>
      </c>
      <c r="L168" s="38">
        <v>0</v>
      </c>
      <c r="M168" s="68">
        <v>0</v>
      </c>
      <c r="N168" s="68">
        <v>0</v>
      </c>
      <c r="O168" s="68">
        <v>0</v>
      </c>
      <c r="P168" s="68">
        <v>0</v>
      </c>
      <c r="Q168" s="68">
        <v>0</v>
      </c>
      <c r="R168" s="127">
        <v>0</v>
      </c>
    </row>
    <row r="169" spans="1:18" ht="25.5" customHeight="1">
      <c r="A169" s="164"/>
      <c r="B169" s="225"/>
      <c r="C169" s="168"/>
      <c r="D169" s="168"/>
      <c r="E169" s="36" t="s">
        <v>17</v>
      </c>
      <c r="F169" s="101">
        <f t="shared" si="67"/>
        <v>7000</v>
      </c>
      <c r="G169" s="13">
        <v>0</v>
      </c>
      <c r="H169" s="13">
        <v>7000</v>
      </c>
      <c r="I169" s="13">
        <v>0</v>
      </c>
      <c r="J169" s="13">
        <v>0</v>
      </c>
      <c r="K169" s="13">
        <v>0</v>
      </c>
      <c r="L169" s="13">
        <v>0</v>
      </c>
      <c r="M169" s="67">
        <v>0</v>
      </c>
      <c r="N169" s="67">
        <v>0</v>
      </c>
      <c r="O169" s="67">
        <v>0</v>
      </c>
      <c r="P169" s="67">
        <v>0</v>
      </c>
      <c r="Q169" s="67">
        <v>0</v>
      </c>
      <c r="R169" s="116">
        <v>0</v>
      </c>
    </row>
    <row r="170" spans="1:18" ht="12.75">
      <c r="A170" s="157" t="s">
        <v>104</v>
      </c>
      <c r="B170" s="195" t="s">
        <v>90</v>
      </c>
      <c r="C170" s="161" t="s">
        <v>74</v>
      </c>
      <c r="D170" s="161">
        <v>2016</v>
      </c>
      <c r="E170" s="36" t="s">
        <v>16</v>
      </c>
      <c r="F170" s="101">
        <f t="shared" si="67"/>
        <v>3000</v>
      </c>
      <c r="G170" s="13">
        <v>0</v>
      </c>
      <c r="H170" s="13">
        <v>0</v>
      </c>
      <c r="I170" s="13">
        <v>3000</v>
      </c>
      <c r="J170" s="13">
        <v>0</v>
      </c>
      <c r="K170" s="13">
        <v>0</v>
      </c>
      <c r="L170" s="13">
        <v>0</v>
      </c>
      <c r="M170" s="67">
        <v>0</v>
      </c>
      <c r="N170" s="67">
        <v>0</v>
      </c>
      <c r="O170" s="67">
        <v>0</v>
      </c>
      <c r="P170" s="67">
        <v>0</v>
      </c>
      <c r="Q170" s="67">
        <v>0</v>
      </c>
      <c r="R170" s="116">
        <v>0</v>
      </c>
    </row>
    <row r="171" spans="1:18" ht="12.75">
      <c r="A171" s="164"/>
      <c r="B171" s="225"/>
      <c r="C171" s="168"/>
      <c r="D171" s="168"/>
      <c r="E171" s="36" t="s">
        <v>17</v>
      </c>
      <c r="F171" s="101">
        <f t="shared" si="67"/>
        <v>7000</v>
      </c>
      <c r="G171" s="13">
        <v>0</v>
      </c>
      <c r="H171" s="13">
        <v>0</v>
      </c>
      <c r="I171" s="13">
        <v>7000</v>
      </c>
      <c r="J171" s="13">
        <v>0</v>
      </c>
      <c r="K171" s="13">
        <v>0</v>
      </c>
      <c r="L171" s="13">
        <v>0</v>
      </c>
      <c r="M171" s="67">
        <v>0</v>
      </c>
      <c r="N171" s="67">
        <v>0</v>
      </c>
      <c r="O171" s="67">
        <v>0</v>
      </c>
      <c r="P171" s="67">
        <v>0</v>
      </c>
      <c r="Q171" s="67">
        <v>0</v>
      </c>
      <c r="R171" s="116">
        <v>0</v>
      </c>
    </row>
    <row r="172" spans="1:18" ht="32.25" customHeight="1">
      <c r="A172" s="157" t="s">
        <v>105</v>
      </c>
      <c r="B172" s="195" t="s">
        <v>219</v>
      </c>
      <c r="C172" s="161" t="s">
        <v>184</v>
      </c>
      <c r="D172" s="161" t="s">
        <v>46</v>
      </c>
      <c r="E172" s="36" t="s">
        <v>16</v>
      </c>
      <c r="F172" s="101">
        <f t="shared" si="67"/>
        <v>3000</v>
      </c>
      <c r="G172" s="13">
        <v>0</v>
      </c>
      <c r="H172" s="13">
        <v>0</v>
      </c>
      <c r="I172" s="13">
        <v>600</v>
      </c>
      <c r="J172" s="13">
        <v>600</v>
      </c>
      <c r="K172" s="13">
        <v>600</v>
      </c>
      <c r="L172" s="13">
        <v>600</v>
      </c>
      <c r="M172" s="67">
        <v>600</v>
      </c>
      <c r="N172" s="67">
        <v>0</v>
      </c>
      <c r="O172" s="67">
        <v>0</v>
      </c>
      <c r="P172" s="67">
        <v>0</v>
      </c>
      <c r="Q172" s="67">
        <v>0</v>
      </c>
      <c r="R172" s="116">
        <v>0</v>
      </c>
    </row>
    <row r="173" spans="1:18" ht="32.25" customHeight="1" thickBot="1">
      <c r="A173" s="268"/>
      <c r="B173" s="269"/>
      <c r="C173" s="167"/>
      <c r="D173" s="167"/>
      <c r="E173" s="98" t="s">
        <v>17</v>
      </c>
      <c r="F173" s="128">
        <f t="shared" si="67"/>
        <v>7000</v>
      </c>
      <c r="G173" s="40">
        <v>0</v>
      </c>
      <c r="H173" s="40">
        <v>0</v>
      </c>
      <c r="I173" s="40">
        <v>1400</v>
      </c>
      <c r="J173" s="40">
        <v>1400</v>
      </c>
      <c r="K173" s="40">
        <v>1400</v>
      </c>
      <c r="L173" s="40">
        <v>1400</v>
      </c>
      <c r="M173" s="71">
        <v>1400</v>
      </c>
      <c r="N173" s="71">
        <v>0</v>
      </c>
      <c r="O173" s="71">
        <v>0</v>
      </c>
      <c r="P173" s="71">
        <v>0</v>
      </c>
      <c r="Q173" s="71">
        <v>0</v>
      </c>
      <c r="R173" s="126">
        <v>0</v>
      </c>
    </row>
    <row r="174" spans="1:18" ht="12.75">
      <c r="A174" s="169" t="s">
        <v>96</v>
      </c>
      <c r="B174" s="198" t="s">
        <v>23</v>
      </c>
      <c r="C174" s="180" t="s">
        <v>184</v>
      </c>
      <c r="D174" s="175" t="s">
        <v>225</v>
      </c>
      <c r="E174" s="94" t="s">
        <v>7</v>
      </c>
      <c r="F174" s="99">
        <f>F175+F176</f>
        <v>80000</v>
      </c>
      <c r="G174" s="39">
        <f aca="true" t="shared" si="68" ref="G174:R174">G175+G176</f>
        <v>0</v>
      </c>
      <c r="H174" s="39">
        <f t="shared" si="68"/>
        <v>0</v>
      </c>
      <c r="I174" s="39">
        <f t="shared" si="68"/>
        <v>0</v>
      </c>
      <c r="J174" s="39">
        <f t="shared" si="68"/>
        <v>0</v>
      </c>
      <c r="K174" s="39">
        <f t="shared" si="68"/>
        <v>2000</v>
      </c>
      <c r="L174" s="39">
        <f t="shared" si="68"/>
        <v>19400</v>
      </c>
      <c r="M174" s="70">
        <f t="shared" si="68"/>
        <v>19400</v>
      </c>
      <c r="N174" s="70">
        <f t="shared" si="68"/>
        <v>19600</v>
      </c>
      <c r="O174" s="70">
        <f t="shared" si="68"/>
        <v>19600</v>
      </c>
      <c r="P174" s="70">
        <f t="shared" si="68"/>
        <v>0</v>
      </c>
      <c r="Q174" s="70">
        <f t="shared" si="68"/>
        <v>0</v>
      </c>
      <c r="R174" s="125">
        <f t="shared" si="68"/>
        <v>0</v>
      </c>
    </row>
    <row r="175" spans="1:18" ht="12.75">
      <c r="A175" s="184"/>
      <c r="B175" s="199"/>
      <c r="C175" s="167"/>
      <c r="D175" s="189"/>
      <c r="E175" s="95" t="s">
        <v>16</v>
      </c>
      <c r="F175" s="100">
        <f>F177</f>
        <v>24000</v>
      </c>
      <c r="G175" s="13">
        <f aca="true" t="shared" si="69" ref="G175:R175">G177</f>
        <v>0</v>
      </c>
      <c r="H175" s="13">
        <f t="shared" si="69"/>
        <v>0</v>
      </c>
      <c r="I175" s="13">
        <f t="shared" si="69"/>
        <v>0</v>
      </c>
      <c r="J175" s="13">
        <f t="shared" si="69"/>
        <v>0</v>
      </c>
      <c r="K175" s="13">
        <f t="shared" si="69"/>
        <v>600</v>
      </c>
      <c r="L175" s="13">
        <f t="shared" si="69"/>
        <v>5800</v>
      </c>
      <c r="M175" s="67">
        <f t="shared" si="69"/>
        <v>5800</v>
      </c>
      <c r="N175" s="67">
        <f t="shared" si="69"/>
        <v>5900</v>
      </c>
      <c r="O175" s="67">
        <f t="shared" si="69"/>
        <v>5900</v>
      </c>
      <c r="P175" s="67">
        <f t="shared" si="69"/>
        <v>0</v>
      </c>
      <c r="Q175" s="67">
        <f t="shared" si="69"/>
        <v>0</v>
      </c>
      <c r="R175" s="116">
        <f t="shared" si="69"/>
        <v>0</v>
      </c>
    </row>
    <row r="176" spans="1:18" ht="13.5" thickBot="1">
      <c r="A176" s="185"/>
      <c r="B176" s="200"/>
      <c r="C176" s="162"/>
      <c r="D176" s="190"/>
      <c r="E176" s="97" t="s">
        <v>17</v>
      </c>
      <c r="F176" s="103">
        <f>F178</f>
        <v>56000</v>
      </c>
      <c r="G176" s="40">
        <f aca="true" t="shared" si="70" ref="G176:R176">G178</f>
        <v>0</v>
      </c>
      <c r="H176" s="40">
        <f t="shared" si="70"/>
        <v>0</v>
      </c>
      <c r="I176" s="40">
        <f t="shared" si="70"/>
        <v>0</v>
      </c>
      <c r="J176" s="40">
        <f t="shared" si="70"/>
        <v>0</v>
      </c>
      <c r="K176" s="40">
        <f t="shared" si="70"/>
        <v>1400</v>
      </c>
      <c r="L176" s="40">
        <f t="shared" si="70"/>
        <v>13600</v>
      </c>
      <c r="M176" s="71">
        <f t="shared" si="70"/>
        <v>13600</v>
      </c>
      <c r="N176" s="71">
        <f t="shared" si="70"/>
        <v>13700</v>
      </c>
      <c r="O176" s="71">
        <f t="shared" si="70"/>
        <v>13700</v>
      </c>
      <c r="P176" s="71">
        <f t="shared" si="70"/>
        <v>0</v>
      </c>
      <c r="Q176" s="71">
        <f t="shared" si="70"/>
        <v>0</v>
      </c>
      <c r="R176" s="126">
        <f t="shared" si="70"/>
        <v>0</v>
      </c>
    </row>
    <row r="177" spans="1:18" ht="31.5" customHeight="1">
      <c r="A177" s="203" t="s">
        <v>103</v>
      </c>
      <c r="B177" s="193" t="s">
        <v>218</v>
      </c>
      <c r="C177" s="167" t="s">
        <v>91</v>
      </c>
      <c r="D177" s="167" t="s">
        <v>225</v>
      </c>
      <c r="E177" s="96" t="s">
        <v>16</v>
      </c>
      <c r="F177" s="101">
        <f>SUM(G177:R177)</f>
        <v>24000</v>
      </c>
      <c r="G177" s="38">
        <v>0</v>
      </c>
      <c r="H177" s="38">
        <v>0</v>
      </c>
      <c r="I177" s="38">
        <v>0</v>
      </c>
      <c r="J177" s="38">
        <v>0</v>
      </c>
      <c r="K177" s="38">
        <v>600</v>
      </c>
      <c r="L177" s="38">
        <v>5800</v>
      </c>
      <c r="M177" s="68">
        <v>5800</v>
      </c>
      <c r="N177" s="68">
        <v>5900</v>
      </c>
      <c r="O177" s="68">
        <v>5900</v>
      </c>
      <c r="P177" s="68">
        <v>0</v>
      </c>
      <c r="Q177" s="68">
        <v>0</v>
      </c>
      <c r="R177" s="127">
        <v>0</v>
      </c>
    </row>
    <row r="178" spans="1:18" ht="31.5" customHeight="1" thickBot="1">
      <c r="A178" s="203"/>
      <c r="B178" s="269"/>
      <c r="C178" s="178"/>
      <c r="D178" s="178"/>
      <c r="E178" s="98" t="s">
        <v>17</v>
      </c>
      <c r="F178" s="128">
        <f>SUM(G178:R178)</f>
        <v>56000</v>
      </c>
      <c r="G178" s="40">
        <v>0</v>
      </c>
      <c r="H178" s="40">
        <v>0</v>
      </c>
      <c r="I178" s="40">
        <v>0</v>
      </c>
      <c r="J178" s="40">
        <v>0</v>
      </c>
      <c r="K178" s="40">
        <v>1400</v>
      </c>
      <c r="L178" s="40">
        <v>13600</v>
      </c>
      <c r="M178" s="71">
        <v>13600</v>
      </c>
      <c r="N178" s="71">
        <v>13700</v>
      </c>
      <c r="O178" s="71">
        <v>13700</v>
      </c>
      <c r="P178" s="71">
        <v>0</v>
      </c>
      <c r="Q178" s="71">
        <v>0</v>
      </c>
      <c r="R178" s="126">
        <v>0</v>
      </c>
    </row>
    <row r="179" spans="1:18" ht="14.25">
      <c r="A179" s="211" t="s">
        <v>52</v>
      </c>
      <c r="B179" s="194" t="s">
        <v>53</v>
      </c>
      <c r="C179" s="180" t="s">
        <v>102</v>
      </c>
      <c r="D179" s="175" t="s">
        <v>15</v>
      </c>
      <c r="E179" s="94" t="s">
        <v>7</v>
      </c>
      <c r="F179" s="87">
        <f>F180+F181+F182</f>
        <v>1401359.9</v>
      </c>
      <c r="G179" s="19">
        <f aca="true" t="shared" si="71" ref="G179:R179">G180+G181+G182</f>
        <v>101799.70000000001</v>
      </c>
      <c r="H179" s="19">
        <f t="shared" si="71"/>
        <v>149451.5</v>
      </c>
      <c r="I179" s="19">
        <f t="shared" si="71"/>
        <v>163386.1</v>
      </c>
      <c r="J179" s="19">
        <f t="shared" si="71"/>
        <v>185386.40000000002</v>
      </c>
      <c r="K179" s="19">
        <f t="shared" si="71"/>
        <v>250999.69999999998</v>
      </c>
      <c r="L179" s="19">
        <f t="shared" si="71"/>
        <v>279592.6</v>
      </c>
      <c r="M179" s="64">
        <f t="shared" si="71"/>
        <v>226743.9</v>
      </c>
      <c r="N179" s="64">
        <f t="shared" si="71"/>
        <v>8000</v>
      </c>
      <c r="O179" s="64">
        <f t="shared" si="71"/>
        <v>9000</v>
      </c>
      <c r="P179" s="64">
        <f t="shared" si="71"/>
        <v>9000</v>
      </c>
      <c r="Q179" s="64">
        <f t="shared" si="71"/>
        <v>9000</v>
      </c>
      <c r="R179" s="122">
        <f t="shared" si="71"/>
        <v>9000</v>
      </c>
    </row>
    <row r="180" spans="1:18" ht="12.75">
      <c r="A180" s="239"/>
      <c r="B180" s="187"/>
      <c r="C180" s="167"/>
      <c r="D180" s="189"/>
      <c r="E180" s="105" t="s">
        <v>16</v>
      </c>
      <c r="F180" s="90">
        <f aca="true" t="shared" si="72" ref="F180:R180">F184+F206+F228+F248+F274+F300+F312</f>
        <v>167736.09999999998</v>
      </c>
      <c r="G180" s="12">
        <f t="shared" si="72"/>
        <v>10780</v>
      </c>
      <c r="H180" s="12">
        <f t="shared" si="72"/>
        <v>15545.099999999999</v>
      </c>
      <c r="I180" s="12">
        <f t="shared" si="72"/>
        <v>19338.6</v>
      </c>
      <c r="J180" s="12">
        <f t="shared" si="72"/>
        <v>21338.7</v>
      </c>
      <c r="K180" s="12">
        <f t="shared" si="72"/>
        <v>27900</v>
      </c>
      <c r="L180" s="12">
        <f t="shared" si="72"/>
        <v>31959.300000000003</v>
      </c>
      <c r="M180" s="65">
        <f t="shared" si="72"/>
        <v>26874.4</v>
      </c>
      <c r="N180" s="65">
        <f t="shared" si="72"/>
        <v>2000</v>
      </c>
      <c r="O180" s="65">
        <f t="shared" si="72"/>
        <v>3000</v>
      </c>
      <c r="P180" s="65">
        <f t="shared" si="72"/>
        <v>3000</v>
      </c>
      <c r="Q180" s="65">
        <f t="shared" si="72"/>
        <v>3000</v>
      </c>
      <c r="R180" s="123">
        <f t="shared" si="72"/>
        <v>3000</v>
      </c>
    </row>
    <row r="181" spans="1:18" ht="12.75">
      <c r="A181" s="239"/>
      <c r="B181" s="187"/>
      <c r="C181" s="167"/>
      <c r="D181" s="189"/>
      <c r="E181" s="105" t="s">
        <v>17</v>
      </c>
      <c r="F181" s="90">
        <f>F185+F207+F229+F249+F275+F301+F313</f>
        <v>1233623.7999999998</v>
      </c>
      <c r="G181" s="12">
        <f>G185+G207+G229+G249+G275+G301+G313</f>
        <v>91019.70000000001</v>
      </c>
      <c r="H181" s="12">
        <f aca="true" t="shared" si="73" ref="H181:R181">H185+H207+H229+H249+H275+H301+H313</f>
        <v>133906.4</v>
      </c>
      <c r="I181" s="12">
        <f t="shared" si="73"/>
        <v>144047.5</v>
      </c>
      <c r="J181" s="12">
        <f t="shared" si="73"/>
        <v>164047.7</v>
      </c>
      <c r="K181" s="12">
        <f t="shared" si="73"/>
        <v>223099.69999999998</v>
      </c>
      <c r="L181" s="12">
        <f t="shared" si="73"/>
        <v>247633.3</v>
      </c>
      <c r="M181" s="65">
        <f t="shared" si="73"/>
        <v>199869.5</v>
      </c>
      <c r="N181" s="65">
        <f t="shared" si="73"/>
        <v>6000</v>
      </c>
      <c r="O181" s="65">
        <f t="shared" si="73"/>
        <v>6000</v>
      </c>
      <c r="P181" s="65">
        <f t="shared" si="73"/>
        <v>6000</v>
      </c>
      <c r="Q181" s="65">
        <f t="shared" si="73"/>
        <v>6000</v>
      </c>
      <c r="R181" s="123">
        <f t="shared" si="73"/>
        <v>6000</v>
      </c>
    </row>
    <row r="182" spans="1:18" ht="26.25" thickBot="1">
      <c r="A182" s="240"/>
      <c r="B182" s="188"/>
      <c r="C182" s="162"/>
      <c r="D182" s="190"/>
      <c r="E182" s="106" t="s">
        <v>18</v>
      </c>
      <c r="F182" s="91">
        <f aca="true" t="shared" si="74" ref="F182:R182">F186+F208+F230+F250+F276+F302</f>
        <v>0</v>
      </c>
      <c r="G182" s="20">
        <f t="shared" si="74"/>
        <v>0</v>
      </c>
      <c r="H182" s="20">
        <f t="shared" si="74"/>
        <v>0</v>
      </c>
      <c r="I182" s="20">
        <f t="shared" si="74"/>
        <v>0</v>
      </c>
      <c r="J182" s="20">
        <f t="shared" si="74"/>
        <v>0</v>
      </c>
      <c r="K182" s="20">
        <f t="shared" si="74"/>
        <v>0</v>
      </c>
      <c r="L182" s="20">
        <f t="shared" si="74"/>
        <v>0</v>
      </c>
      <c r="M182" s="75">
        <f t="shared" si="74"/>
        <v>0</v>
      </c>
      <c r="N182" s="75">
        <f t="shared" si="74"/>
        <v>0</v>
      </c>
      <c r="O182" s="75">
        <f t="shared" si="74"/>
        <v>0</v>
      </c>
      <c r="P182" s="75">
        <f t="shared" si="74"/>
        <v>0</v>
      </c>
      <c r="Q182" s="75">
        <f t="shared" si="74"/>
        <v>0</v>
      </c>
      <c r="R182" s="124">
        <f t="shared" si="74"/>
        <v>0</v>
      </c>
    </row>
    <row r="183" spans="1:18" ht="12.75">
      <c r="A183" s="169" t="s">
        <v>54</v>
      </c>
      <c r="B183" s="186" t="s">
        <v>72</v>
      </c>
      <c r="C183" s="180" t="s">
        <v>117</v>
      </c>
      <c r="D183" s="175" t="s">
        <v>15</v>
      </c>
      <c r="E183" s="94" t="s">
        <v>7</v>
      </c>
      <c r="F183" s="99">
        <f>F184+F185+F186</f>
        <v>368200</v>
      </c>
      <c r="G183" s="39">
        <f aca="true" t="shared" si="75" ref="G183:R183">G184+G185+G186</f>
        <v>28550</v>
      </c>
      <c r="H183" s="39">
        <f t="shared" si="75"/>
        <v>35550</v>
      </c>
      <c r="I183" s="39">
        <f t="shared" si="75"/>
        <v>36600</v>
      </c>
      <c r="J183" s="39">
        <f t="shared" si="75"/>
        <v>66600</v>
      </c>
      <c r="K183" s="39">
        <f t="shared" si="75"/>
        <v>66600</v>
      </c>
      <c r="L183" s="39">
        <f t="shared" si="75"/>
        <v>66600</v>
      </c>
      <c r="M183" s="70">
        <f t="shared" si="75"/>
        <v>67700</v>
      </c>
      <c r="N183" s="70">
        <f t="shared" si="75"/>
        <v>0</v>
      </c>
      <c r="O183" s="70">
        <f t="shared" si="75"/>
        <v>0</v>
      </c>
      <c r="P183" s="70">
        <f t="shared" si="75"/>
        <v>0</v>
      </c>
      <c r="Q183" s="70">
        <f t="shared" si="75"/>
        <v>0</v>
      </c>
      <c r="R183" s="125">
        <f t="shared" si="75"/>
        <v>0</v>
      </c>
    </row>
    <row r="184" spans="1:18" ht="12.75">
      <c r="A184" s="184"/>
      <c r="B184" s="187"/>
      <c r="C184" s="167"/>
      <c r="D184" s="189"/>
      <c r="E184" s="105" t="s">
        <v>16</v>
      </c>
      <c r="F184" s="100">
        <f>F187+F189+F191+F193+F195+F197+F199+F201+F203</f>
        <v>37420</v>
      </c>
      <c r="G184" s="13">
        <f>G187+G189+G191+G193+G195+G197+G199+G201+G203</f>
        <v>3055</v>
      </c>
      <c r="H184" s="13">
        <f aca="true" t="shared" si="76" ref="H184:R184">H187+H189+H191+H193+H195+H197+H199+H201+H203</f>
        <v>3755</v>
      </c>
      <c r="I184" s="13">
        <f t="shared" si="76"/>
        <v>3860</v>
      </c>
      <c r="J184" s="13">
        <f t="shared" si="76"/>
        <v>6660</v>
      </c>
      <c r="K184" s="13">
        <f t="shared" si="76"/>
        <v>6660</v>
      </c>
      <c r="L184" s="13">
        <f t="shared" si="76"/>
        <v>6660</v>
      </c>
      <c r="M184" s="67">
        <f t="shared" si="76"/>
        <v>6770</v>
      </c>
      <c r="N184" s="67">
        <f t="shared" si="76"/>
        <v>0</v>
      </c>
      <c r="O184" s="67">
        <f t="shared" si="76"/>
        <v>0</v>
      </c>
      <c r="P184" s="67">
        <f t="shared" si="76"/>
        <v>0</v>
      </c>
      <c r="Q184" s="67">
        <f t="shared" si="76"/>
        <v>0</v>
      </c>
      <c r="R184" s="116">
        <f t="shared" si="76"/>
        <v>0</v>
      </c>
    </row>
    <row r="185" spans="1:18" ht="12.75">
      <c r="A185" s="184"/>
      <c r="B185" s="187"/>
      <c r="C185" s="167"/>
      <c r="D185" s="189"/>
      <c r="E185" s="105" t="s">
        <v>17</v>
      </c>
      <c r="F185" s="100">
        <f>F188+F190+F192+F194+F196+F198+F200+F202+F204</f>
        <v>330780</v>
      </c>
      <c r="G185" s="13">
        <f>G188+G190+G192+G194+G196+G198+G200+G202+G204</f>
        <v>25495</v>
      </c>
      <c r="H185" s="13">
        <f aca="true" t="shared" si="77" ref="H185:R185">H188+H190+H192+H194+H196+H198+H200+H202+H204</f>
        <v>31795</v>
      </c>
      <c r="I185" s="13">
        <f t="shared" si="77"/>
        <v>32740</v>
      </c>
      <c r="J185" s="13">
        <f t="shared" si="77"/>
        <v>59940</v>
      </c>
      <c r="K185" s="13">
        <f t="shared" si="77"/>
        <v>59940</v>
      </c>
      <c r="L185" s="13">
        <f t="shared" si="77"/>
        <v>59940</v>
      </c>
      <c r="M185" s="67">
        <f t="shared" si="77"/>
        <v>60930</v>
      </c>
      <c r="N185" s="67">
        <f t="shared" si="77"/>
        <v>0</v>
      </c>
      <c r="O185" s="67">
        <f t="shared" si="77"/>
        <v>0</v>
      </c>
      <c r="P185" s="67">
        <f t="shared" si="77"/>
        <v>0</v>
      </c>
      <c r="Q185" s="67">
        <f t="shared" si="77"/>
        <v>0</v>
      </c>
      <c r="R185" s="116">
        <f t="shared" si="77"/>
        <v>0</v>
      </c>
    </row>
    <row r="186" spans="1:18" ht="26.25" thickBot="1">
      <c r="A186" s="185"/>
      <c r="B186" s="188"/>
      <c r="C186" s="162"/>
      <c r="D186" s="190"/>
      <c r="E186" s="106" t="s">
        <v>18</v>
      </c>
      <c r="F186" s="103">
        <f>SUM(G186:M186)</f>
        <v>0</v>
      </c>
      <c r="G186" s="40">
        <v>0</v>
      </c>
      <c r="H186" s="40">
        <v>0</v>
      </c>
      <c r="I186" s="40">
        <v>0</v>
      </c>
      <c r="J186" s="40">
        <v>0</v>
      </c>
      <c r="K186" s="40">
        <v>0</v>
      </c>
      <c r="L186" s="40">
        <v>0</v>
      </c>
      <c r="M186" s="71">
        <v>0</v>
      </c>
      <c r="N186" s="71">
        <v>0</v>
      </c>
      <c r="O186" s="71">
        <v>0</v>
      </c>
      <c r="P186" s="71">
        <v>0</v>
      </c>
      <c r="Q186" s="71">
        <v>0</v>
      </c>
      <c r="R186" s="126">
        <v>0</v>
      </c>
    </row>
    <row r="187" spans="1:18" ht="25.5" customHeight="1">
      <c r="A187" s="163" t="s">
        <v>105</v>
      </c>
      <c r="B187" s="165" t="s">
        <v>106</v>
      </c>
      <c r="C187" s="167" t="s">
        <v>123</v>
      </c>
      <c r="D187" s="167" t="s">
        <v>36</v>
      </c>
      <c r="E187" s="96" t="s">
        <v>16</v>
      </c>
      <c r="F187" s="110">
        <f>SUM(G187:R187)</f>
        <v>1500</v>
      </c>
      <c r="G187" s="42">
        <v>0</v>
      </c>
      <c r="H187" s="42">
        <v>700</v>
      </c>
      <c r="I187" s="42">
        <v>800</v>
      </c>
      <c r="J187" s="42">
        <v>0</v>
      </c>
      <c r="K187" s="42">
        <v>0</v>
      </c>
      <c r="L187" s="42">
        <v>0</v>
      </c>
      <c r="M187" s="76">
        <v>0</v>
      </c>
      <c r="N187" s="76">
        <v>0</v>
      </c>
      <c r="O187" s="76">
        <v>0</v>
      </c>
      <c r="P187" s="76">
        <v>0</v>
      </c>
      <c r="Q187" s="76">
        <v>0</v>
      </c>
      <c r="R187" s="139">
        <v>0</v>
      </c>
    </row>
    <row r="188" spans="1:18" ht="25.5" customHeight="1">
      <c r="A188" s="164"/>
      <c r="B188" s="166"/>
      <c r="C188" s="168"/>
      <c r="D188" s="168"/>
      <c r="E188" s="36" t="s">
        <v>17</v>
      </c>
      <c r="F188" s="101">
        <f aca="true" t="shared" si="78" ref="F188:F204">SUM(G188:R188)</f>
        <v>13500</v>
      </c>
      <c r="G188" s="13">
        <v>0</v>
      </c>
      <c r="H188" s="13">
        <v>6300</v>
      </c>
      <c r="I188" s="13">
        <v>7200</v>
      </c>
      <c r="J188" s="13">
        <v>0</v>
      </c>
      <c r="K188" s="13">
        <v>0</v>
      </c>
      <c r="L188" s="13">
        <v>0</v>
      </c>
      <c r="M188" s="67">
        <v>0</v>
      </c>
      <c r="N188" s="67">
        <v>0</v>
      </c>
      <c r="O188" s="67">
        <v>0</v>
      </c>
      <c r="P188" s="67">
        <v>0</v>
      </c>
      <c r="Q188" s="67">
        <v>0</v>
      </c>
      <c r="R188" s="116">
        <v>0</v>
      </c>
    </row>
    <row r="189" spans="1:18" ht="25.5" customHeight="1">
      <c r="A189" s="157" t="s">
        <v>108</v>
      </c>
      <c r="B189" s="159" t="s">
        <v>107</v>
      </c>
      <c r="C189" s="161" t="s">
        <v>123</v>
      </c>
      <c r="D189" s="161" t="s">
        <v>37</v>
      </c>
      <c r="E189" s="36" t="s">
        <v>16</v>
      </c>
      <c r="F189" s="101">
        <f t="shared" si="78"/>
        <v>15000</v>
      </c>
      <c r="G189" s="13">
        <v>0</v>
      </c>
      <c r="H189" s="13">
        <v>0</v>
      </c>
      <c r="I189" s="13">
        <v>0</v>
      </c>
      <c r="J189" s="13">
        <v>3750</v>
      </c>
      <c r="K189" s="13">
        <v>3750</v>
      </c>
      <c r="L189" s="13">
        <v>3750</v>
      </c>
      <c r="M189" s="67">
        <v>3750</v>
      </c>
      <c r="N189" s="67">
        <v>0</v>
      </c>
      <c r="O189" s="67">
        <v>0</v>
      </c>
      <c r="P189" s="67">
        <v>0</v>
      </c>
      <c r="Q189" s="67">
        <v>0</v>
      </c>
      <c r="R189" s="116">
        <v>0</v>
      </c>
    </row>
    <row r="190" spans="1:18" ht="25.5" customHeight="1">
      <c r="A190" s="164"/>
      <c r="B190" s="166"/>
      <c r="C190" s="168"/>
      <c r="D190" s="168"/>
      <c r="E190" s="36" t="s">
        <v>17</v>
      </c>
      <c r="F190" s="101">
        <f t="shared" si="78"/>
        <v>135000</v>
      </c>
      <c r="G190" s="13">
        <v>0</v>
      </c>
      <c r="H190" s="13">
        <v>0</v>
      </c>
      <c r="I190" s="13">
        <v>0</v>
      </c>
      <c r="J190" s="13">
        <v>33750</v>
      </c>
      <c r="K190" s="13">
        <v>33750</v>
      </c>
      <c r="L190" s="13">
        <v>33750</v>
      </c>
      <c r="M190" s="67">
        <v>33750</v>
      </c>
      <c r="N190" s="67">
        <v>0</v>
      </c>
      <c r="O190" s="67">
        <v>0</v>
      </c>
      <c r="P190" s="67">
        <v>0</v>
      </c>
      <c r="Q190" s="67">
        <v>0</v>
      </c>
      <c r="R190" s="116">
        <v>0</v>
      </c>
    </row>
    <row r="191" spans="1:18" ht="25.5" customHeight="1">
      <c r="A191" s="157" t="s">
        <v>109</v>
      </c>
      <c r="B191" s="159" t="s">
        <v>111</v>
      </c>
      <c r="C191" s="161" t="s">
        <v>74</v>
      </c>
      <c r="D191" s="161" t="s">
        <v>15</v>
      </c>
      <c r="E191" s="36" t="s">
        <v>16</v>
      </c>
      <c r="F191" s="101">
        <f t="shared" si="78"/>
        <v>5000</v>
      </c>
      <c r="G191" s="13">
        <v>700</v>
      </c>
      <c r="H191" s="13">
        <v>700</v>
      </c>
      <c r="I191" s="13">
        <v>700</v>
      </c>
      <c r="J191" s="13">
        <v>700</v>
      </c>
      <c r="K191" s="13">
        <v>700</v>
      </c>
      <c r="L191" s="13">
        <v>700</v>
      </c>
      <c r="M191" s="67">
        <v>800</v>
      </c>
      <c r="N191" s="67">
        <v>0</v>
      </c>
      <c r="O191" s="67">
        <v>0</v>
      </c>
      <c r="P191" s="67">
        <v>0</v>
      </c>
      <c r="Q191" s="67">
        <v>0</v>
      </c>
      <c r="R191" s="116">
        <v>0</v>
      </c>
    </row>
    <row r="192" spans="1:18" ht="25.5" customHeight="1">
      <c r="A192" s="164"/>
      <c r="B192" s="166"/>
      <c r="C192" s="168"/>
      <c r="D192" s="168"/>
      <c r="E192" s="36" t="s">
        <v>17</v>
      </c>
      <c r="F192" s="101">
        <f t="shared" si="78"/>
        <v>45000</v>
      </c>
      <c r="G192" s="13">
        <v>6300</v>
      </c>
      <c r="H192" s="13">
        <v>6300</v>
      </c>
      <c r="I192" s="13">
        <v>6300</v>
      </c>
      <c r="J192" s="13">
        <v>6300</v>
      </c>
      <c r="K192" s="13">
        <v>6300</v>
      </c>
      <c r="L192" s="13">
        <v>6300</v>
      </c>
      <c r="M192" s="67">
        <v>7200</v>
      </c>
      <c r="N192" s="67">
        <v>0</v>
      </c>
      <c r="O192" s="67">
        <v>0</v>
      </c>
      <c r="P192" s="67">
        <v>0</v>
      </c>
      <c r="Q192" s="67">
        <v>0</v>
      </c>
      <c r="R192" s="116">
        <v>0</v>
      </c>
    </row>
    <row r="193" spans="1:18" ht="25.5" customHeight="1">
      <c r="A193" s="157" t="s">
        <v>110</v>
      </c>
      <c r="B193" s="159" t="s">
        <v>112</v>
      </c>
      <c r="C193" s="161" t="s">
        <v>74</v>
      </c>
      <c r="D193" s="161" t="s">
        <v>15</v>
      </c>
      <c r="E193" s="36" t="s">
        <v>16</v>
      </c>
      <c r="F193" s="101">
        <f t="shared" si="78"/>
        <v>200</v>
      </c>
      <c r="G193" s="13">
        <v>25</v>
      </c>
      <c r="H193" s="13">
        <v>25</v>
      </c>
      <c r="I193" s="13">
        <v>30</v>
      </c>
      <c r="J193" s="13">
        <v>30</v>
      </c>
      <c r="K193" s="13">
        <v>30</v>
      </c>
      <c r="L193" s="13">
        <v>30</v>
      </c>
      <c r="M193" s="67">
        <v>30</v>
      </c>
      <c r="N193" s="67">
        <v>0</v>
      </c>
      <c r="O193" s="67">
        <v>0</v>
      </c>
      <c r="P193" s="67">
        <v>0</v>
      </c>
      <c r="Q193" s="67">
        <v>0</v>
      </c>
      <c r="R193" s="116">
        <v>0</v>
      </c>
    </row>
    <row r="194" spans="1:18" ht="25.5" customHeight="1">
      <c r="A194" s="164"/>
      <c r="B194" s="166"/>
      <c r="C194" s="168"/>
      <c r="D194" s="168"/>
      <c r="E194" s="36" t="s">
        <v>17</v>
      </c>
      <c r="F194" s="101">
        <f t="shared" si="78"/>
        <v>1800</v>
      </c>
      <c r="G194" s="13">
        <v>225</v>
      </c>
      <c r="H194" s="13">
        <v>225</v>
      </c>
      <c r="I194" s="13">
        <v>270</v>
      </c>
      <c r="J194" s="13">
        <v>270</v>
      </c>
      <c r="K194" s="13">
        <v>270</v>
      </c>
      <c r="L194" s="13">
        <v>270</v>
      </c>
      <c r="M194" s="67">
        <v>270</v>
      </c>
      <c r="N194" s="67">
        <v>0</v>
      </c>
      <c r="O194" s="67">
        <v>0</v>
      </c>
      <c r="P194" s="67">
        <v>0</v>
      </c>
      <c r="Q194" s="67">
        <v>0</v>
      </c>
      <c r="R194" s="116">
        <v>0</v>
      </c>
    </row>
    <row r="195" spans="1:18" ht="25.5" customHeight="1">
      <c r="A195" s="291" t="s">
        <v>114</v>
      </c>
      <c r="B195" s="292" t="s">
        <v>186</v>
      </c>
      <c r="C195" s="161" t="s">
        <v>74</v>
      </c>
      <c r="D195" s="253" t="s">
        <v>15</v>
      </c>
      <c r="E195" s="36" t="s">
        <v>16</v>
      </c>
      <c r="F195" s="101">
        <f t="shared" si="78"/>
        <v>1900</v>
      </c>
      <c r="G195" s="13">
        <v>270</v>
      </c>
      <c r="H195" s="13">
        <v>270</v>
      </c>
      <c r="I195" s="13">
        <v>270</v>
      </c>
      <c r="J195" s="13">
        <v>270</v>
      </c>
      <c r="K195" s="13">
        <v>270</v>
      </c>
      <c r="L195" s="13">
        <v>270</v>
      </c>
      <c r="M195" s="67">
        <v>280</v>
      </c>
      <c r="N195" s="67">
        <v>0</v>
      </c>
      <c r="O195" s="67">
        <v>0</v>
      </c>
      <c r="P195" s="67">
        <v>0</v>
      </c>
      <c r="Q195" s="67">
        <v>0</v>
      </c>
      <c r="R195" s="116">
        <v>0</v>
      </c>
    </row>
    <row r="196" spans="1:18" ht="25.5" customHeight="1">
      <c r="A196" s="291"/>
      <c r="B196" s="292"/>
      <c r="C196" s="168"/>
      <c r="D196" s="253"/>
      <c r="E196" s="36" t="s">
        <v>17</v>
      </c>
      <c r="F196" s="101">
        <f t="shared" si="78"/>
        <v>17100</v>
      </c>
      <c r="G196" s="13">
        <v>2430</v>
      </c>
      <c r="H196" s="13">
        <v>2430</v>
      </c>
      <c r="I196" s="13">
        <v>2430</v>
      </c>
      <c r="J196" s="13">
        <v>2430</v>
      </c>
      <c r="K196" s="13">
        <v>2430</v>
      </c>
      <c r="L196" s="13">
        <v>2430</v>
      </c>
      <c r="M196" s="67">
        <v>2520</v>
      </c>
      <c r="N196" s="67">
        <v>0</v>
      </c>
      <c r="O196" s="67">
        <v>0</v>
      </c>
      <c r="P196" s="67">
        <v>0</v>
      </c>
      <c r="Q196" s="67">
        <v>0</v>
      </c>
      <c r="R196" s="116">
        <v>0</v>
      </c>
    </row>
    <row r="197" spans="1:18" ht="25.5" customHeight="1">
      <c r="A197" s="157" t="s">
        <v>128</v>
      </c>
      <c r="B197" s="159" t="s">
        <v>187</v>
      </c>
      <c r="C197" s="161" t="s">
        <v>74</v>
      </c>
      <c r="D197" s="253" t="s">
        <v>15</v>
      </c>
      <c r="E197" s="36" t="s">
        <v>16</v>
      </c>
      <c r="F197" s="101">
        <f t="shared" si="78"/>
        <v>1600</v>
      </c>
      <c r="G197" s="13">
        <v>200</v>
      </c>
      <c r="H197" s="13">
        <v>200</v>
      </c>
      <c r="I197" s="13">
        <v>200</v>
      </c>
      <c r="J197" s="13">
        <v>250</v>
      </c>
      <c r="K197" s="13">
        <v>250</v>
      </c>
      <c r="L197" s="13">
        <v>250</v>
      </c>
      <c r="M197" s="67">
        <v>250</v>
      </c>
      <c r="N197" s="67">
        <v>0</v>
      </c>
      <c r="O197" s="67">
        <v>0</v>
      </c>
      <c r="P197" s="67">
        <v>0</v>
      </c>
      <c r="Q197" s="67">
        <v>0</v>
      </c>
      <c r="R197" s="116">
        <v>0</v>
      </c>
    </row>
    <row r="198" spans="1:18" ht="25.5" customHeight="1">
      <c r="A198" s="164"/>
      <c r="B198" s="166"/>
      <c r="C198" s="168"/>
      <c r="D198" s="253"/>
      <c r="E198" s="36" t="s">
        <v>17</v>
      </c>
      <c r="F198" s="101">
        <f t="shared" si="78"/>
        <v>14400</v>
      </c>
      <c r="G198" s="13">
        <v>1800</v>
      </c>
      <c r="H198" s="13">
        <v>1800</v>
      </c>
      <c r="I198" s="13">
        <v>1800</v>
      </c>
      <c r="J198" s="13">
        <v>2250</v>
      </c>
      <c r="K198" s="13">
        <v>2250</v>
      </c>
      <c r="L198" s="13">
        <v>2250</v>
      </c>
      <c r="M198" s="67">
        <v>2250</v>
      </c>
      <c r="N198" s="67">
        <v>0</v>
      </c>
      <c r="O198" s="67">
        <v>0</v>
      </c>
      <c r="P198" s="67">
        <v>0</v>
      </c>
      <c r="Q198" s="67">
        <v>0</v>
      </c>
      <c r="R198" s="116">
        <v>0</v>
      </c>
    </row>
    <row r="199" spans="1:18" ht="25.5" customHeight="1">
      <c r="A199" s="157" t="s">
        <v>129</v>
      </c>
      <c r="B199" s="159" t="s">
        <v>188</v>
      </c>
      <c r="C199" s="161" t="s">
        <v>74</v>
      </c>
      <c r="D199" s="253" t="s">
        <v>15</v>
      </c>
      <c r="E199" s="36" t="s">
        <v>16</v>
      </c>
      <c r="F199" s="101">
        <f t="shared" si="78"/>
        <v>8800</v>
      </c>
      <c r="G199" s="13">
        <v>1200</v>
      </c>
      <c r="H199" s="13">
        <v>1200</v>
      </c>
      <c r="I199" s="13">
        <v>1200</v>
      </c>
      <c r="J199" s="13">
        <v>1300</v>
      </c>
      <c r="K199" s="13">
        <v>1300</v>
      </c>
      <c r="L199" s="13">
        <v>1300</v>
      </c>
      <c r="M199" s="67">
        <v>1300</v>
      </c>
      <c r="N199" s="67">
        <v>0</v>
      </c>
      <c r="O199" s="67">
        <v>0</v>
      </c>
      <c r="P199" s="67">
        <v>0</v>
      </c>
      <c r="Q199" s="67">
        <v>0</v>
      </c>
      <c r="R199" s="116">
        <v>0</v>
      </c>
    </row>
    <row r="200" spans="1:18" ht="25.5" customHeight="1">
      <c r="A200" s="164"/>
      <c r="B200" s="166"/>
      <c r="C200" s="168"/>
      <c r="D200" s="253"/>
      <c r="E200" s="36" t="s">
        <v>17</v>
      </c>
      <c r="F200" s="101">
        <f t="shared" si="78"/>
        <v>79200</v>
      </c>
      <c r="G200" s="13">
        <v>10800</v>
      </c>
      <c r="H200" s="13">
        <v>10800</v>
      </c>
      <c r="I200" s="13">
        <v>10800</v>
      </c>
      <c r="J200" s="13">
        <v>11700</v>
      </c>
      <c r="K200" s="13">
        <v>11700</v>
      </c>
      <c r="L200" s="13">
        <v>11700</v>
      </c>
      <c r="M200" s="67">
        <v>11700</v>
      </c>
      <c r="N200" s="67">
        <v>0</v>
      </c>
      <c r="O200" s="67">
        <v>0</v>
      </c>
      <c r="P200" s="67">
        <v>0</v>
      </c>
      <c r="Q200" s="67">
        <v>0</v>
      </c>
      <c r="R200" s="116">
        <v>0</v>
      </c>
    </row>
    <row r="201" spans="1:18" ht="25.5" customHeight="1">
      <c r="A201" s="157" t="s">
        <v>135</v>
      </c>
      <c r="B201" s="159" t="s">
        <v>189</v>
      </c>
      <c r="C201" s="161" t="s">
        <v>74</v>
      </c>
      <c r="D201" s="253" t="s">
        <v>15</v>
      </c>
      <c r="E201" s="36" t="s">
        <v>16</v>
      </c>
      <c r="F201" s="101">
        <f t="shared" si="78"/>
        <v>2520</v>
      </c>
      <c r="G201" s="13">
        <v>360</v>
      </c>
      <c r="H201" s="13">
        <v>360</v>
      </c>
      <c r="I201" s="13">
        <v>360</v>
      </c>
      <c r="J201" s="13">
        <v>360</v>
      </c>
      <c r="K201" s="13">
        <v>360</v>
      </c>
      <c r="L201" s="13">
        <v>360</v>
      </c>
      <c r="M201" s="67">
        <v>360</v>
      </c>
      <c r="N201" s="67">
        <v>0</v>
      </c>
      <c r="O201" s="67">
        <v>0</v>
      </c>
      <c r="P201" s="67">
        <v>0</v>
      </c>
      <c r="Q201" s="67">
        <v>0</v>
      </c>
      <c r="R201" s="116">
        <v>0</v>
      </c>
    </row>
    <row r="202" spans="1:18" ht="25.5" customHeight="1">
      <c r="A202" s="164"/>
      <c r="B202" s="166"/>
      <c r="C202" s="168"/>
      <c r="D202" s="253"/>
      <c r="E202" s="36" t="s">
        <v>17</v>
      </c>
      <c r="F202" s="101">
        <f t="shared" si="78"/>
        <v>22680</v>
      </c>
      <c r="G202" s="13">
        <v>3240</v>
      </c>
      <c r="H202" s="13">
        <v>3240</v>
      </c>
      <c r="I202" s="13">
        <v>3240</v>
      </c>
      <c r="J202" s="13">
        <v>3240</v>
      </c>
      <c r="K202" s="13">
        <v>3240</v>
      </c>
      <c r="L202" s="13">
        <v>3240</v>
      </c>
      <c r="M202" s="67">
        <v>3240</v>
      </c>
      <c r="N202" s="67">
        <v>0</v>
      </c>
      <c r="O202" s="67">
        <v>0</v>
      </c>
      <c r="P202" s="67">
        <v>0</v>
      </c>
      <c r="Q202" s="67">
        <v>0</v>
      </c>
      <c r="R202" s="116">
        <v>0</v>
      </c>
    </row>
    <row r="203" spans="1:18" ht="12.75">
      <c r="A203" s="157" t="s">
        <v>190</v>
      </c>
      <c r="B203" s="159" t="s">
        <v>115</v>
      </c>
      <c r="C203" s="161" t="s">
        <v>74</v>
      </c>
      <c r="D203" s="161" t="s">
        <v>28</v>
      </c>
      <c r="E203" s="36" t="s">
        <v>16</v>
      </c>
      <c r="F203" s="101">
        <f t="shared" si="78"/>
        <v>900</v>
      </c>
      <c r="G203" s="13">
        <v>300</v>
      </c>
      <c r="H203" s="13">
        <v>300</v>
      </c>
      <c r="I203" s="13">
        <v>300</v>
      </c>
      <c r="J203" s="13">
        <v>0</v>
      </c>
      <c r="K203" s="13">
        <v>0</v>
      </c>
      <c r="L203" s="13">
        <v>0</v>
      </c>
      <c r="M203" s="67">
        <v>0</v>
      </c>
      <c r="N203" s="67">
        <v>0</v>
      </c>
      <c r="O203" s="67">
        <v>0</v>
      </c>
      <c r="P203" s="67">
        <v>0</v>
      </c>
      <c r="Q203" s="67">
        <v>0</v>
      </c>
      <c r="R203" s="116">
        <v>0</v>
      </c>
    </row>
    <row r="204" spans="1:18" ht="13.5" thickBot="1">
      <c r="A204" s="170"/>
      <c r="B204" s="187"/>
      <c r="C204" s="178"/>
      <c r="D204" s="178"/>
      <c r="E204" s="98" t="s">
        <v>17</v>
      </c>
      <c r="F204" s="128">
        <f t="shared" si="78"/>
        <v>2100</v>
      </c>
      <c r="G204" s="40">
        <v>700</v>
      </c>
      <c r="H204" s="40">
        <v>700</v>
      </c>
      <c r="I204" s="40">
        <v>700</v>
      </c>
      <c r="J204" s="40">
        <v>0</v>
      </c>
      <c r="K204" s="40">
        <v>0</v>
      </c>
      <c r="L204" s="40">
        <v>0</v>
      </c>
      <c r="M204" s="71">
        <v>0</v>
      </c>
      <c r="N204" s="71">
        <v>0</v>
      </c>
      <c r="O204" s="71">
        <v>0</v>
      </c>
      <c r="P204" s="71">
        <v>0</v>
      </c>
      <c r="Q204" s="71">
        <v>0</v>
      </c>
      <c r="R204" s="126">
        <v>0</v>
      </c>
    </row>
    <row r="205" spans="1:18" ht="12.75">
      <c r="A205" s="169" t="s">
        <v>56</v>
      </c>
      <c r="B205" s="186" t="s">
        <v>116</v>
      </c>
      <c r="C205" s="180" t="s">
        <v>206</v>
      </c>
      <c r="D205" s="175" t="s">
        <v>15</v>
      </c>
      <c r="E205" s="94" t="s">
        <v>7</v>
      </c>
      <c r="F205" s="99">
        <f>F206+F207+F208</f>
        <v>91600</v>
      </c>
      <c r="G205" s="39">
        <f aca="true" t="shared" si="79" ref="G205:R205">G206+G207+G208</f>
        <v>350</v>
      </c>
      <c r="H205" s="39">
        <f t="shared" si="79"/>
        <v>6010</v>
      </c>
      <c r="I205" s="39">
        <f t="shared" si="79"/>
        <v>17850</v>
      </c>
      <c r="J205" s="39">
        <f t="shared" si="79"/>
        <v>18950</v>
      </c>
      <c r="K205" s="39">
        <f t="shared" si="79"/>
        <v>16000</v>
      </c>
      <c r="L205" s="39">
        <f t="shared" si="79"/>
        <v>18600</v>
      </c>
      <c r="M205" s="70">
        <f t="shared" si="79"/>
        <v>13840</v>
      </c>
      <c r="N205" s="70">
        <f t="shared" si="79"/>
        <v>0</v>
      </c>
      <c r="O205" s="70">
        <f t="shared" si="79"/>
        <v>0</v>
      </c>
      <c r="P205" s="70">
        <f t="shared" si="79"/>
        <v>0</v>
      </c>
      <c r="Q205" s="70">
        <f t="shared" si="79"/>
        <v>0</v>
      </c>
      <c r="R205" s="125">
        <f t="shared" si="79"/>
        <v>0</v>
      </c>
    </row>
    <row r="206" spans="1:18" ht="12.75">
      <c r="A206" s="275"/>
      <c r="B206" s="187"/>
      <c r="C206" s="167"/>
      <c r="D206" s="189"/>
      <c r="E206" s="105" t="s">
        <v>16</v>
      </c>
      <c r="F206" s="100">
        <f>F209+F211+F213+F215+F217+F219+F221+F223+F225</f>
        <v>9160</v>
      </c>
      <c r="G206" s="13">
        <f>G209+G211+G213+G215+G217+G219+G221+G223+G225</f>
        <v>35</v>
      </c>
      <c r="H206" s="13">
        <f aca="true" t="shared" si="80" ref="H206:R206">H209+H211+H213+H215+H217+H219+H221+H223+H225</f>
        <v>601</v>
      </c>
      <c r="I206" s="13">
        <f t="shared" si="80"/>
        <v>1785</v>
      </c>
      <c r="J206" s="13">
        <f t="shared" si="80"/>
        <v>1895</v>
      </c>
      <c r="K206" s="13">
        <f t="shared" si="80"/>
        <v>1600</v>
      </c>
      <c r="L206" s="13">
        <f t="shared" si="80"/>
        <v>1860</v>
      </c>
      <c r="M206" s="67">
        <f t="shared" si="80"/>
        <v>1384</v>
      </c>
      <c r="N206" s="67">
        <f t="shared" si="80"/>
        <v>0</v>
      </c>
      <c r="O206" s="67">
        <f t="shared" si="80"/>
        <v>0</v>
      </c>
      <c r="P206" s="67">
        <f t="shared" si="80"/>
        <v>0</v>
      </c>
      <c r="Q206" s="67">
        <f t="shared" si="80"/>
        <v>0</v>
      </c>
      <c r="R206" s="116">
        <f t="shared" si="80"/>
        <v>0</v>
      </c>
    </row>
    <row r="207" spans="1:18" ht="12.75">
      <c r="A207" s="275"/>
      <c r="B207" s="187"/>
      <c r="C207" s="167"/>
      <c r="D207" s="189"/>
      <c r="E207" s="105" t="s">
        <v>17</v>
      </c>
      <c r="F207" s="100">
        <f>F210+F212+F214+F216+F218+F220+F222+F224+F226</f>
        <v>82440</v>
      </c>
      <c r="G207" s="13">
        <f>G210+G212+G214+G216+G218+G220+G222+G224+G226</f>
        <v>315</v>
      </c>
      <c r="H207" s="13">
        <f aca="true" t="shared" si="81" ref="H207:R207">H210+H212+H214+H216+H218+H220+H222+H224+H226</f>
        <v>5409</v>
      </c>
      <c r="I207" s="13">
        <f t="shared" si="81"/>
        <v>16065</v>
      </c>
      <c r="J207" s="13">
        <f t="shared" si="81"/>
        <v>17055</v>
      </c>
      <c r="K207" s="13">
        <f t="shared" si="81"/>
        <v>14400</v>
      </c>
      <c r="L207" s="13">
        <f t="shared" si="81"/>
        <v>16740</v>
      </c>
      <c r="M207" s="67">
        <f t="shared" si="81"/>
        <v>12456</v>
      </c>
      <c r="N207" s="67">
        <f t="shared" si="81"/>
        <v>0</v>
      </c>
      <c r="O207" s="67">
        <f t="shared" si="81"/>
        <v>0</v>
      </c>
      <c r="P207" s="67">
        <f t="shared" si="81"/>
        <v>0</v>
      </c>
      <c r="Q207" s="67">
        <f t="shared" si="81"/>
        <v>0</v>
      </c>
      <c r="R207" s="116">
        <f t="shared" si="81"/>
        <v>0</v>
      </c>
    </row>
    <row r="208" spans="1:18" ht="26.25" thickBot="1">
      <c r="A208" s="276"/>
      <c r="B208" s="188"/>
      <c r="C208" s="162"/>
      <c r="D208" s="190"/>
      <c r="E208" s="106" t="s">
        <v>18</v>
      </c>
      <c r="F208" s="103">
        <v>0</v>
      </c>
      <c r="G208" s="40">
        <v>0</v>
      </c>
      <c r="H208" s="40">
        <v>0</v>
      </c>
      <c r="I208" s="40">
        <v>0</v>
      </c>
      <c r="J208" s="40">
        <v>0</v>
      </c>
      <c r="K208" s="40">
        <v>0</v>
      </c>
      <c r="L208" s="40">
        <v>0</v>
      </c>
      <c r="M208" s="71">
        <v>0</v>
      </c>
      <c r="N208" s="71">
        <v>0</v>
      </c>
      <c r="O208" s="71">
        <v>0</v>
      </c>
      <c r="P208" s="71">
        <v>0</v>
      </c>
      <c r="Q208" s="71">
        <v>0</v>
      </c>
      <c r="R208" s="126">
        <v>0</v>
      </c>
    </row>
    <row r="209" spans="1:18" ht="32.25" customHeight="1">
      <c r="A209" s="163" t="s">
        <v>103</v>
      </c>
      <c r="B209" s="165" t="s">
        <v>118</v>
      </c>
      <c r="C209" s="167" t="s">
        <v>123</v>
      </c>
      <c r="D209" s="167">
        <v>2015</v>
      </c>
      <c r="E209" s="96" t="s">
        <v>16</v>
      </c>
      <c r="F209" s="101">
        <f>SUM(G209:R209)</f>
        <v>450</v>
      </c>
      <c r="G209" s="38">
        <v>0</v>
      </c>
      <c r="H209" s="38">
        <v>450</v>
      </c>
      <c r="I209" s="38">
        <v>0</v>
      </c>
      <c r="J209" s="38">
        <v>0</v>
      </c>
      <c r="K209" s="38">
        <v>0</v>
      </c>
      <c r="L209" s="38">
        <v>0</v>
      </c>
      <c r="M209" s="68">
        <v>0</v>
      </c>
      <c r="N209" s="68">
        <v>0</v>
      </c>
      <c r="O209" s="68">
        <v>0</v>
      </c>
      <c r="P209" s="68">
        <v>0</v>
      </c>
      <c r="Q209" s="68">
        <v>0</v>
      </c>
      <c r="R209" s="127">
        <v>0</v>
      </c>
    </row>
    <row r="210" spans="1:18" ht="32.25" customHeight="1">
      <c r="A210" s="164"/>
      <c r="B210" s="166"/>
      <c r="C210" s="168"/>
      <c r="D210" s="168"/>
      <c r="E210" s="36" t="s">
        <v>17</v>
      </c>
      <c r="F210" s="101">
        <f aca="true" t="shared" si="82" ref="F210:F226">SUM(G210:R210)</f>
        <v>4050</v>
      </c>
      <c r="G210" s="13">
        <v>0</v>
      </c>
      <c r="H210" s="13">
        <v>4050</v>
      </c>
      <c r="I210" s="13">
        <v>0</v>
      </c>
      <c r="J210" s="13">
        <v>0</v>
      </c>
      <c r="K210" s="13">
        <v>0</v>
      </c>
      <c r="L210" s="13">
        <v>0</v>
      </c>
      <c r="M210" s="67">
        <v>0</v>
      </c>
      <c r="N210" s="67">
        <v>0</v>
      </c>
      <c r="O210" s="67">
        <v>0</v>
      </c>
      <c r="P210" s="67">
        <v>0</v>
      </c>
      <c r="Q210" s="67">
        <v>0</v>
      </c>
      <c r="R210" s="116">
        <v>0</v>
      </c>
    </row>
    <row r="211" spans="1:18" ht="32.25" customHeight="1">
      <c r="A211" s="157" t="s">
        <v>104</v>
      </c>
      <c r="B211" s="159" t="s">
        <v>119</v>
      </c>
      <c r="C211" s="161" t="s">
        <v>123</v>
      </c>
      <c r="D211" s="161" t="s">
        <v>120</v>
      </c>
      <c r="E211" s="36" t="s">
        <v>16</v>
      </c>
      <c r="F211" s="101">
        <f t="shared" si="82"/>
        <v>6000</v>
      </c>
      <c r="G211" s="13">
        <v>0</v>
      </c>
      <c r="H211" s="13">
        <v>0</v>
      </c>
      <c r="I211" s="13">
        <v>1200</v>
      </c>
      <c r="J211" s="13">
        <v>1200</v>
      </c>
      <c r="K211" s="13">
        <v>1200</v>
      </c>
      <c r="L211" s="13">
        <v>1200</v>
      </c>
      <c r="M211" s="67">
        <v>1200</v>
      </c>
      <c r="N211" s="67">
        <v>0</v>
      </c>
      <c r="O211" s="67">
        <v>0</v>
      </c>
      <c r="P211" s="67">
        <v>0</v>
      </c>
      <c r="Q211" s="67">
        <v>0</v>
      </c>
      <c r="R211" s="116">
        <v>0</v>
      </c>
    </row>
    <row r="212" spans="1:18" ht="32.25" customHeight="1">
      <c r="A212" s="164"/>
      <c r="B212" s="166"/>
      <c r="C212" s="168"/>
      <c r="D212" s="168"/>
      <c r="E212" s="36" t="s">
        <v>17</v>
      </c>
      <c r="F212" s="101">
        <f t="shared" si="82"/>
        <v>54000</v>
      </c>
      <c r="G212" s="13">
        <v>0</v>
      </c>
      <c r="H212" s="13">
        <v>0</v>
      </c>
      <c r="I212" s="13">
        <v>10800</v>
      </c>
      <c r="J212" s="13">
        <v>10800</v>
      </c>
      <c r="K212" s="13">
        <v>10800</v>
      </c>
      <c r="L212" s="13">
        <v>10800</v>
      </c>
      <c r="M212" s="67">
        <v>10800</v>
      </c>
      <c r="N212" s="67">
        <v>0</v>
      </c>
      <c r="O212" s="67">
        <v>0</v>
      </c>
      <c r="P212" s="67">
        <v>0</v>
      </c>
      <c r="Q212" s="67">
        <v>0</v>
      </c>
      <c r="R212" s="116">
        <v>0</v>
      </c>
    </row>
    <row r="213" spans="1:18" ht="19.5" customHeight="1">
      <c r="A213" s="157" t="s">
        <v>105</v>
      </c>
      <c r="B213" s="159" t="s">
        <v>121</v>
      </c>
      <c r="C213" s="161" t="s">
        <v>55</v>
      </c>
      <c r="D213" s="161">
        <v>2015</v>
      </c>
      <c r="E213" s="36" t="s">
        <v>16</v>
      </c>
      <c r="F213" s="101">
        <f t="shared" si="82"/>
        <v>116</v>
      </c>
      <c r="G213" s="13">
        <v>0</v>
      </c>
      <c r="H213" s="13">
        <v>116</v>
      </c>
      <c r="I213" s="13">
        <v>0</v>
      </c>
      <c r="J213" s="13">
        <v>0</v>
      </c>
      <c r="K213" s="13">
        <v>0</v>
      </c>
      <c r="L213" s="13">
        <v>0</v>
      </c>
      <c r="M213" s="67">
        <v>0</v>
      </c>
      <c r="N213" s="67">
        <v>0</v>
      </c>
      <c r="O213" s="67">
        <v>0</v>
      </c>
      <c r="P213" s="67">
        <v>0</v>
      </c>
      <c r="Q213" s="67">
        <v>0</v>
      </c>
      <c r="R213" s="116">
        <v>0</v>
      </c>
    </row>
    <row r="214" spans="1:18" ht="18.75" customHeight="1">
      <c r="A214" s="164"/>
      <c r="B214" s="166"/>
      <c r="C214" s="168"/>
      <c r="D214" s="168"/>
      <c r="E214" s="36" t="s">
        <v>17</v>
      </c>
      <c r="F214" s="101">
        <f t="shared" si="82"/>
        <v>1044</v>
      </c>
      <c r="G214" s="13">
        <v>0</v>
      </c>
      <c r="H214" s="13">
        <v>1044</v>
      </c>
      <c r="I214" s="13">
        <v>0</v>
      </c>
      <c r="J214" s="13">
        <v>0</v>
      </c>
      <c r="K214" s="13">
        <v>0</v>
      </c>
      <c r="L214" s="13">
        <v>0</v>
      </c>
      <c r="M214" s="67">
        <v>0</v>
      </c>
      <c r="N214" s="67">
        <v>0</v>
      </c>
      <c r="O214" s="67">
        <v>0</v>
      </c>
      <c r="P214" s="67">
        <v>0</v>
      </c>
      <c r="Q214" s="67">
        <v>0</v>
      </c>
      <c r="R214" s="116">
        <v>0</v>
      </c>
    </row>
    <row r="215" spans="1:18" ht="18.75" customHeight="1">
      <c r="A215" s="157" t="s">
        <v>108</v>
      </c>
      <c r="B215" s="159" t="s">
        <v>122</v>
      </c>
      <c r="C215" s="161" t="s">
        <v>55</v>
      </c>
      <c r="D215" s="161" t="s">
        <v>64</v>
      </c>
      <c r="E215" s="36" t="s">
        <v>16</v>
      </c>
      <c r="F215" s="101">
        <f t="shared" si="82"/>
        <v>700</v>
      </c>
      <c r="G215" s="13">
        <v>0</v>
      </c>
      <c r="H215" s="13">
        <v>0</v>
      </c>
      <c r="I215" s="13">
        <v>400</v>
      </c>
      <c r="J215" s="13">
        <v>300</v>
      </c>
      <c r="K215" s="13">
        <v>0</v>
      </c>
      <c r="L215" s="13">
        <v>0</v>
      </c>
      <c r="M215" s="67">
        <v>0</v>
      </c>
      <c r="N215" s="67">
        <v>0</v>
      </c>
      <c r="O215" s="67">
        <v>0</v>
      </c>
      <c r="P215" s="67">
        <v>0</v>
      </c>
      <c r="Q215" s="67">
        <v>0</v>
      </c>
      <c r="R215" s="116">
        <v>0</v>
      </c>
    </row>
    <row r="216" spans="1:18" ht="18.75" customHeight="1">
      <c r="A216" s="164"/>
      <c r="B216" s="166"/>
      <c r="C216" s="168"/>
      <c r="D216" s="168"/>
      <c r="E216" s="36" t="s">
        <v>17</v>
      </c>
      <c r="F216" s="101">
        <f t="shared" si="82"/>
        <v>6300</v>
      </c>
      <c r="G216" s="13">
        <v>0</v>
      </c>
      <c r="H216" s="13">
        <v>0</v>
      </c>
      <c r="I216" s="13">
        <v>3600</v>
      </c>
      <c r="J216" s="13">
        <v>2700</v>
      </c>
      <c r="K216" s="13">
        <v>0</v>
      </c>
      <c r="L216" s="13">
        <v>0</v>
      </c>
      <c r="M216" s="67">
        <v>0</v>
      </c>
      <c r="N216" s="67">
        <v>0</v>
      </c>
      <c r="O216" s="67">
        <v>0</v>
      </c>
      <c r="P216" s="67">
        <v>0</v>
      </c>
      <c r="Q216" s="67">
        <v>0</v>
      </c>
      <c r="R216" s="116">
        <v>0</v>
      </c>
    </row>
    <row r="217" spans="1:18" ht="51" customHeight="1">
      <c r="A217" s="157" t="s">
        <v>113</v>
      </c>
      <c r="B217" s="159" t="s">
        <v>124</v>
      </c>
      <c r="C217" s="161" t="s">
        <v>123</v>
      </c>
      <c r="D217" s="161">
        <v>2016</v>
      </c>
      <c r="E217" s="36" t="s">
        <v>16</v>
      </c>
      <c r="F217" s="101">
        <f t="shared" si="82"/>
        <v>90</v>
      </c>
      <c r="G217" s="13">
        <v>0</v>
      </c>
      <c r="H217" s="13">
        <v>0</v>
      </c>
      <c r="I217" s="13">
        <v>90</v>
      </c>
      <c r="J217" s="13">
        <v>0</v>
      </c>
      <c r="K217" s="13">
        <v>0</v>
      </c>
      <c r="L217" s="13">
        <v>0</v>
      </c>
      <c r="M217" s="67">
        <v>0</v>
      </c>
      <c r="N217" s="67">
        <v>0</v>
      </c>
      <c r="O217" s="67">
        <v>0</v>
      </c>
      <c r="P217" s="67">
        <v>0</v>
      </c>
      <c r="Q217" s="67">
        <v>0</v>
      </c>
      <c r="R217" s="116">
        <v>0</v>
      </c>
    </row>
    <row r="218" spans="1:18" ht="51" customHeight="1">
      <c r="A218" s="164"/>
      <c r="B218" s="166"/>
      <c r="C218" s="168"/>
      <c r="D218" s="168"/>
      <c r="E218" s="36" t="s">
        <v>17</v>
      </c>
      <c r="F218" s="101">
        <f t="shared" si="82"/>
        <v>810</v>
      </c>
      <c r="G218" s="13">
        <v>0</v>
      </c>
      <c r="H218" s="13">
        <v>0</v>
      </c>
      <c r="I218" s="13">
        <v>810</v>
      </c>
      <c r="J218" s="13">
        <v>0</v>
      </c>
      <c r="K218" s="13">
        <v>0</v>
      </c>
      <c r="L218" s="13">
        <v>0</v>
      </c>
      <c r="M218" s="67">
        <v>0</v>
      </c>
      <c r="N218" s="67">
        <v>0</v>
      </c>
      <c r="O218" s="67">
        <v>0</v>
      </c>
      <c r="P218" s="67">
        <v>0</v>
      </c>
      <c r="Q218" s="67">
        <v>0</v>
      </c>
      <c r="R218" s="116">
        <v>0</v>
      </c>
    </row>
    <row r="219" spans="1:18" ht="51" customHeight="1">
      <c r="A219" s="157" t="s">
        <v>114</v>
      </c>
      <c r="B219" s="159" t="s">
        <v>125</v>
      </c>
      <c r="C219" s="161" t="s">
        <v>123</v>
      </c>
      <c r="D219" s="161" t="s">
        <v>47</v>
      </c>
      <c r="E219" s="36" t="s">
        <v>16</v>
      </c>
      <c r="F219" s="101">
        <f t="shared" si="82"/>
        <v>910</v>
      </c>
      <c r="G219" s="13">
        <v>0</v>
      </c>
      <c r="H219" s="13">
        <v>0</v>
      </c>
      <c r="I219" s="13">
        <v>0</v>
      </c>
      <c r="J219" s="13">
        <v>300</v>
      </c>
      <c r="K219" s="13">
        <v>300</v>
      </c>
      <c r="L219" s="13">
        <v>310</v>
      </c>
      <c r="M219" s="67">
        <v>0</v>
      </c>
      <c r="N219" s="67">
        <v>0</v>
      </c>
      <c r="O219" s="67">
        <v>0</v>
      </c>
      <c r="P219" s="67">
        <v>0</v>
      </c>
      <c r="Q219" s="67">
        <v>0</v>
      </c>
      <c r="R219" s="116">
        <v>0</v>
      </c>
    </row>
    <row r="220" spans="1:18" ht="51" customHeight="1">
      <c r="A220" s="164"/>
      <c r="B220" s="166"/>
      <c r="C220" s="168"/>
      <c r="D220" s="168"/>
      <c r="E220" s="36" t="s">
        <v>17</v>
      </c>
      <c r="F220" s="101">
        <f t="shared" si="82"/>
        <v>8190</v>
      </c>
      <c r="G220" s="13">
        <v>0</v>
      </c>
      <c r="H220" s="13">
        <v>0</v>
      </c>
      <c r="I220" s="13">
        <v>0</v>
      </c>
      <c r="J220" s="13">
        <v>2700</v>
      </c>
      <c r="K220" s="13">
        <v>2700</v>
      </c>
      <c r="L220" s="13">
        <v>2790</v>
      </c>
      <c r="M220" s="67">
        <v>0</v>
      </c>
      <c r="N220" s="67">
        <v>0</v>
      </c>
      <c r="O220" s="67">
        <v>0</v>
      </c>
      <c r="P220" s="67">
        <v>0</v>
      </c>
      <c r="Q220" s="67">
        <v>0</v>
      </c>
      <c r="R220" s="116">
        <v>0</v>
      </c>
    </row>
    <row r="221" spans="1:18" ht="31.5" customHeight="1">
      <c r="A221" s="157" t="s">
        <v>128</v>
      </c>
      <c r="B221" s="159" t="s">
        <v>126</v>
      </c>
      <c r="C221" s="161" t="s">
        <v>74</v>
      </c>
      <c r="D221" s="161" t="s">
        <v>46</v>
      </c>
      <c r="E221" s="36" t="s">
        <v>16</v>
      </c>
      <c r="F221" s="101">
        <f t="shared" si="82"/>
        <v>300</v>
      </c>
      <c r="G221" s="13">
        <v>0</v>
      </c>
      <c r="H221" s="13">
        <v>0</v>
      </c>
      <c r="I221" s="13">
        <v>60</v>
      </c>
      <c r="J221" s="13">
        <v>60</v>
      </c>
      <c r="K221" s="13">
        <v>60</v>
      </c>
      <c r="L221" s="13">
        <v>60</v>
      </c>
      <c r="M221" s="67">
        <v>60</v>
      </c>
      <c r="N221" s="67">
        <v>0</v>
      </c>
      <c r="O221" s="67">
        <v>0</v>
      </c>
      <c r="P221" s="67">
        <v>0</v>
      </c>
      <c r="Q221" s="67">
        <v>0</v>
      </c>
      <c r="R221" s="116">
        <v>0</v>
      </c>
    </row>
    <row r="222" spans="1:18" ht="31.5" customHeight="1">
      <c r="A222" s="164"/>
      <c r="B222" s="166"/>
      <c r="C222" s="168"/>
      <c r="D222" s="168"/>
      <c r="E222" s="36" t="s">
        <v>17</v>
      </c>
      <c r="F222" s="101">
        <f t="shared" si="82"/>
        <v>2700</v>
      </c>
      <c r="G222" s="13">
        <v>0</v>
      </c>
      <c r="H222" s="13">
        <v>0</v>
      </c>
      <c r="I222" s="13">
        <v>540</v>
      </c>
      <c r="J222" s="13">
        <v>540</v>
      </c>
      <c r="K222" s="13">
        <v>540</v>
      </c>
      <c r="L222" s="13">
        <v>540</v>
      </c>
      <c r="M222" s="67">
        <v>540</v>
      </c>
      <c r="N222" s="67">
        <v>0</v>
      </c>
      <c r="O222" s="67">
        <v>0</v>
      </c>
      <c r="P222" s="67">
        <v>0</v>
      </c>
      <c r="Q222" s="67">
        <v>0</v>
      </c>
      <c r="R222" s="116">
        <v>0</v>
      </c>
    </row>
    <row r="223" spans="1:18" ht="45" customHeight="1">
      <c r="A223" s="157" t="s">
        <v>129</v>
      </c>
      <c r="B223" s="159" t="s">
        <v>127</v>
      </c>
      <c r="C223" s="161" t="s">
        <v>74</v>
      </c>
      <c r="D223" s="161" t="s">
        <v>15</v>
      </c>
      <c r="E223" s="36" t="s">
        <v>16</v>
      </c>
      <c r="F223" s="101">
        <f t="shared" si="82"/>
        <v>264</v>
      </c>
      <c r="G223" s="13">
        <v>35</v>
      </c>
      <c r="H223" s="13">
        <v>35</v>
      </c>
      <c r="I223" s="13">
        <v>35</v>
      </c>
      <c r="J223" s="13">
        <v>35</v>
      </c>
      <c r="K223" s="13">
        <v>40</v>
      </c>
      <c r="L223" s="13">
        <v>40</v>
      </c>
      <c r="M223" s="67">
        <v>44</v>
      </c>
      <c r="N223" s="67">
        <v>0</v>
      </c>
      <c r="O223" s="67">
        <v>0</v>
      </c>
      <c r="P223" s="67">
        <v>0</v>
      </c>
      <c r="Q223" s="67">
        <v>0</v>
      </c>
      <c r="R223" s="116">
        <v>0</v>
      </c>
    </row>
    <row r="224" spans="1:18" ht="45" customHeight="1">
      <c r="A224" s="192"/>
      <c r="B224" s="179"/>
      <c r="C224" s="191"/>
      <c r="D224" s="191"/>
      <c r="E224" s="36" t="s">
        <v>17</v>
      </c>
      <c r="F224" s="101">
        <f t="shared" si="82"/>
        <v>2376</v>
      </c>
      <c r="G224" s="13">
        <v>315</v>
      </c>
      <c r="H224" s="13">
        <v>315</v>
      </c>
      <c r="I224" s="13">
        <v>315</v>
      </c>
      <c r="J224" s="13">
        <v>315</v>
      </c>
      <c r="K224" s="13">
        <v>360</v>
      </c>
      <c r="L224" s="13">
        <v>360</v>
      </c>
      <c r="M224" s="67">
        <v>396</v>
      </c>
      <c r="N224" s="67">
        <v>0</v>
      </c>
      <c r="O224" s="67">
        <v>0</v>
      </c>
      <c r="P224" s="67">
        <v>0</v>
      </c>
      <c r="Q224" s="67">
        <v>0</v>
      </c>
      <c r="R224" s="116">
        <v>0</v>
      </c>
    </row>
    <row r="225" spans="1:18" ht="25.5" customHeight="1">
      <c r="A225" s="157" t="s">
        <v>190</v>
      </c>
      <c r="B225" s="159" t="s">
        <v>191</v>
      </c>
      <c r="C225" s="161" t="s">
        <v>74</v>
      </c>
      <c r="D225" s="161" t="s">
        <v>140</v>
      </c>
      <c r="E225" s="36" t="s">
        <v>16</v>
      </c>
      <c r="F225" s="101">
        <f t="shared" si="82"/>
        <v>330</v>
      </c>
      <c r="G225" s="13">
        <v>0</v>
      </c>
      <c r="H225" s="13">
        <v>0</v>
      </c>
      <c r="I225" s="13">
        <v>0</v>
      </c>
      <c r="J225" s="13">
        <v>0</v>
      </c>
      <c r="K225" s="13">
        <v>0</v>
      </c>
      <c r="L225" s="13">
        <v>250</v>
      </c>
      <c r="M225" s="67">
        <v>80</v>
      </c>
      <c r="N225" s="67">
        <v>0</v>
      </c>
      <c r="O225" s="67">
        <v>0</v>
      </c>
      <c r="P225" s="67">
        <v>0</v>
      </c>
      <c r="Q225" s="67">
        <v>0</v>
      </c>
      <c r="R225" s="116">
        <v>0</v>
      </c>
    </row>
    <row r="226" spans="1:18" ht="25.5" customHeight="1" thickBot="1">
      <c r="A226" s="163"/>
      <c r="B226" s="165"/>
      <c r="C226" s="167"/>
      <c r="D226" s="167"/>
      <c r="E226" s="98" t="s">
        <v>17</v>
      </c>
      <c r="F226" s="128">
        <f t="shared" si="82"/>
        <v>2970</v>
      </c>
      <c r="G226" s="40">
        <v>0</v>
      </c>
      <c r="H226" s="40">
        <v>0</v>
      </c>
      <c r="I226" s="40">
        <v>0</v>
      </c>
      <c r="J226" s="40">
        <v>0</v>
      </c>
      <c r="K226" s="40">
        <v>0</v>
      </c>
      <c r="L226" s="40">
        <v>2250</v>
      </c>
      <c r="M226" s="71">
        <v>720</v>
      </c>
      <c r="N226" s="71">
        <v>0</v>
      </c>
      <c r="O226" s="71">
        <v>0</v>
      </c>
      <c r="P226" s="71">
        <v>0</v>
      </c>
      <c r="Q226" s="71">
        <v>0</v>
      </c>
      <c r="R226" s="126">
        <v>0</v>
      </c>
    </row>
    <row r="227" spans="1:18" ht="12.75">
      <c r="A227" s="169" t="s">
        <v>57</v>
      </c>
      <c r="B227" s="186" t="s">
        <v>21</v>
      </c>
      <c r="C227" s="180" t="s">
        <v>206</v>
      </c>
      <c r="D227" s="175" t="s">
        <v>15</v>
      </c>
      <c r="E227" s="94" t="s">
        <v>7</v>
      </c>
      <c r="F227" s="99">
        <f>F228+F229+F230</f>
        <v>251591.40000000002</v>
      </c>
      <c r="G227" s="39">
        <f aca="true" t="shared" si="83" ref="G227:R227">G228+G229+G230</f>
        <v>22647.6</v>
      </c>
      <c r="H227" s="39">
        <f t="shared" si="83"/>
        <v>39228.1</v>
      </c>
      <c r="I227" s="39">
        <f t="shared" si="83"/>
        <v>44700.4</v>
      </c>
      <c r="J227" s="39">
        <f t="shared" si="83"/>
        <v>34900.700000000004</v>
      </c>
      <c r="K227" s="39">
        <f t="shared" si="83"/>
        <v>62643.99999999999</v>
      </c>
      <c r="L227" s="39">
        <f t="shared" si="83"/>
        <v>23571.9</v>
      </c>
      <c r="M227" s="70">
        <f t="shared" si="83"/>
        <v>23898.7</v>
      </c>
      <c r="N227" s="70">
        <f t="shared" si="83"/>
        <v>0</v>
      </c>
      <c r="O227" s="70">
        <f t="shared" si="83"/>
        <v>0</v>
      </c>
      <c r="P227" s="70">
        <f t="shared" si="83"/>
        <v>0</v>
      </c>
      <c r="Q227" s="70">
        <f t="shared" si="83"/>
        <v>0</v>
      </c>
      <c r="R227" s="125">
        <f t="shared" si="83"/>
        <v>0</v>
      </c>
    </row>
    <row r="228" spans="1:18" ht="12.75">
      <c r="A228" s="184"/>
      <c r="B228" s="187"/>
      <c r="C228" s="167"/>
      <c r="D228" s="189"/>
      <c r="E228" s="105" t="s">
        <v>16</v>
      </c>
      <c r="F228" s="100">
        <f>F231+F233+F235+F237+F239+F241+F243+F245</f>
        <v>25159.199999999997</v>
      </c>
      <c r="G228" s="13">
        <f aca="true" t="shared" si="84" ref="G228:R228">G231+G233+G235+G237+G239+G241+G243+G245</f>
        <v>2264.8</v>
      </c>
      <c r="H228" s="13">
        <f t="shared" si="84"/>
        <v>3922.8</v>
      </c>
      <c r="I228" s="13">
        <f t="shared" si="84"/>
        <v>4470</v>
      </c>
      <c r="J228" s="13">
        <f t="shared" si="84"/>
        <v>3490.1000000000004</v>
      </c>
      <c r="K228" s="13">
        <f t="shared" si="84"/>
        <v>6264.400000000001</v>
      </c>
      <c r="L228" s="13">
        <f t="shared" si="84"/>
        <v>2357.2</v>
      </c>
      <c r="M228" s="67">
        <f t="shared" si="84"/>
        <v>2389.9</v>
      </c>
      <c r="N228" s="67">
        <f t="shared" si="84"/>
        <v>0</v>
      </c>
      <c r="O228" s="67">
        <f t="shared" si="84"/>
        <v>0</v>
      </c>
      <c r="P228" s="67">
        <f t="shared" si="84"/>
        <v>0</v>
      </c>
      <c r="Q228" s="67">
        <f t="shared" si="84"/>
        <v>0</v>
      </c>
      <c r="R228" s="116">
        <f t="shared" si="84"/>
        <v>0</v>
      </c>
    </row>
    <row r="229" spans="1:18" ht="12.75">
      <c r="A229" s="184"/>
      <c r="B229" s="187"/>
      <c r="C229" s="167"/>
      <c r="D229" s="189"/>
      <c r="E229" s="105" t="s">
        <v>17</v>
      </c>
      <c r="F229" s="100">
        <f>F232+F234+F236+F238+F240+F242+F244+F246</f>
        <v>226432.2</v>
      </c>
      <c r="G229" s="13">
        <f aca="true" t="shared" si="85" ref="G229:R229">G232+G234+G236+G238+G240+G242+G244+G246</f>
        <v>20382.8</v>
      </c>
      <c r="H229" s="13">
        <f t="shared" si="85"/>
        <v>35305.299999999996</v>
      </c>
      <c r="I229" s="13">
        <f t="shared" si="85"/>
        <v>40230.4</v>
      </c>
      <c r="J229" s="13">
        <f t="shared" si="85"/>
        <v>31410.600000000002</v>
      </c>
      <c r="K229" s="13">
        <f t="shared" si="85"/>
        <v>56379.59999999999</v>
      </c>
      <c r="L229" s="13">
        <f t="shared" si="85"/>
        <v>21214.7</v>
      </c>
      <c r="M229" s="67">
        <f t="shared" si="85"/>
        <v>21508.8</v>
      </c>
      <c r="N229" s="67">
        <f t="shared" si="85"/>
        <v>0</v>
      </c>
      <c r="O229" s="67">
        <f t="shared" si="85"/>
        <v>0</v>
      </c>
      <c r="P229" s="67">
        <f t="shared" si="85"/>
        <v>0</v>
      </c>
      <c r="Q229" s="67">
        <f t="shared" si="85"/>
        <v>0</v>
      </c>
      <c r="R229" s="116">
        <f t="shared" si="85"/>
        <v>0</v>
      </c>
    </row>
    <row r="230" spans="1:18" ht="26.25" thickBot="1">
      <c r="A230" s="185"/>
      <c r="B230" s="188"/>
      <c r="C230" s="162"/>
      <c r="D230" s="190"/>
      <c r="E230" s="106" t="s">
        <v>18</v>
      </c>
      <c r="F230" s="103">
        <f>SUM(G230:M230)</f>
        <v>0</v>
      </c>
      <c r="G230" s="40">
        <v>0</v>
      </c>
      <c r="H230" s="40">
        <v>0</v>
      </c>
      <c r="I230" s="40">
        <v>0</v>
      </c>
      <c r="J230" s="40">
        <v>0</v>
      </c>
      <c r="K230" s="40">
        <v>0</v>
      </c>
      <c r="L230" s="40">
        <v>0</v>
      </c>
      <c r="M230" s="71">
        <v>0</v>
      </c>
      <c r="N230" s="71">
        <v>0</v>
      </c>
      <c r="O230" s="71">
        <v>0</v>
      </c>
      <c r="P230" s="71">
        <v>0</v>
      </c>
      <c r="Q230" s="71">
        <v>0</v>
      </c>
      <c r="R230" s="126">
        <v>0</v>
      </c>
    </row>
    <row r="231" spans="1:18" ht="18.75" customHeight="1">
      <c r="A231" s="163" t="s">
        <v>103</v>
      </c>
      <c r="B231" s="165" t="s">
        <v>130</v>
      </c>
      <c r="C231" s="167" t="s">
        <v>55</v>
      </c>
      <c r="D231" s="167" t="s">
        <v>39</v>
      </c>
      <c r="E231" s="96" t="s">
        <v>16</v>
      </c>
      <c r="F231" s="101">
        <f>SUM(G231:R231)</f>
        <v>350</v>
      </c>
      <c r="G231" s="38">
        <v>0</v>
      </c>
      <c r="H231" s="38">
        <v>0</v>
      </c>
      <c r="I231" s="38">
        <v>350</v>
      </c>
      <c r="J231" s="38">
        <v>0</v>
      </c>
      <c r="K231" s="38">
        <v>0</v>
      </c>
      <c r="L231" s="38">
        <v>0</v>
      </c>
      <c r="M231" s="68">
        <v>0</v>
      </c>
      <c r="N231" s="68">
        <v>0</v>
      </c>
      <c r="O231" s="68">
        <v>0</v>
      </c>
      <c r="P231" s="68">
        <v>0</v>
      </c>
      <c r="Q231" s="68">
        <v>0</v>
      </c>
      <c r="R231" s="127">
        <v>0</v>
      </c>
    </row>
    <row r="232" spans="1:18" ht="18.75" customHeight="1">
      <c r="A232" s="164"/>
      <c r="B232" s="166"/>
      <c r="C232" s="168"/>
      <c r="D232" s="168"/>
      <c r="E232" s="36" t="s">
        <v>17</v>
      </c>
      <c r="F232" s="101">
        <f aca="true" t="shared" si="86" ref="F232:F246">SUM(G232:R232)</f>
        <v>3150</v>
      </c>
      <c r="G232" s="13">
        <v>0</v>
      </c>
      <c r="H232" s="13">
        <v>0</v>
      </c>
      <c r="I232" s="13">
        <v>3150</v>
      </c>
      <c r="J232" s="13">
        <v>0</v>
      </c>
      <c r="K232" s="13">
        <v>0</v>
      </c>
      <c r="L232" s="13">
        <v>0</v>
      </c>
      <c r="M232" s="67">
        <v>0</v>
      </c>
      <c r="N232" s="67">
        <v>0</v>
      </c>
      <c r="O232" s="67">
        <v>0</v>
      </c>
      <c r="P232" s="67">
        <v>0</v>
      </c>
      <c r="Q232" s="67">
        <v>0</v>
      </c>
      <c r="R232" s="116">
        <v>0</v>
      </c>
    </row>
    <row r="233" spans="1:18" ht="18.75" customHeight="1">
      <c r="A233" s="157" t="s">
        <v>104</v>
      </c>
      <c r="B233" s="159" t="s">
        <v>131</v>
      </c>
      <c r="C233" s="161" t="s">
        <v>55</v>
      </c>
      <c r="D233" s="161" t="s">
        <v>51</v>
      </c>
      <c r="E233" s="36" t="s">
        <v>16</v>
      </c>
      <c r="F233" s="101">
        <f t="shared" si="86"/>
        <v>3800</v>
      </c>
      <c r="G233" s="13">
        <v>0</v>
      </c>
      <c r="H233" s="13">
        <v>0</v>
      </c>
      <c r="I233" s="13">
        <v>0</v>
      </c>
      <c r="J233" s="13">
        <v>0</v>
      </c>
      <c r="K233" s="13">
        <v>3800</v>
      </c>
      <c r="L233" s="13">
        <v>0</v>
      </c>
      <c r="M233" s="67">
        <v>0</v>
      </c>
      <c r="N233" s="67">
        <v>0</v>
      </c>
      <c r="O233" s="67">
        <v>0</v>
      </c>
      <c r="P233" s="67">
        <v>0</v>
      </c>
      <c r="Q233" s="67">
        <v>0</v>
      </c>
      <c r="R233" s="116">
        <v>0</v>
      </c>
    </row>
    <row r="234" spans="1:18" ht="18.75" customHeight="1">
      <c r="A234" s="164"/>
      <c r="B234" s="166"/>
      <c r="C234" s="168"/>
      <c r="D234" s="168"/>
      <c r="E234" s="36" t="s">
        <v>17</v>
      </c>
      <c r="F234" s="101">
        <f t="shared" si="86"/>
        <v>34200</v>
      </c>
      <c r="G234" s="13">
        <v>0</v>
      </c>
      <c r="H234" s="13">
        <v>0</v>
      </c>
      <c r="I234" s="13">
        <v>0</v>
      </c>
      <c r="J234" s="13">
        <v>0</v>
      </c>
      <c r="K234" s="13">
        <v>34200</v>
      </c>
      <c r="L234" s="13">
        <v>0</v>
      </c>
      <c r="M234" s="67">
        <v>0</v>
      </c>
      <c r="N234" s="67">
        <v>0</v>
      </c>
      <c r="O234" s="67">
        <v>0</v>
      </c>
      <c r="P234" s="67">
        <v>0</v>
      </c>
      <c r="Q234" s="67">
        <v>0</v>
      </c>
      <c r="R234" s="116">
        <v>0</v>
      </c>
    </row>
    <row r="235" spans="1:18" ht="19.5" customHeight="1">
      <c r="A235" s="157" t="s">
        <v>105</v>
      </c>
      <c r="B235" s="159" t="s">
        <v>132</v>
      </c>
      <c r="C235" s="161" t="s">
        <v>123</v>
      </c>
      <c r="D235" s="161">
        <v>2015</v>
      </c>
      <c r="E235" s="36" t="s">
        <v>16</v>
      </c>
      <c r="F235" s="101">
        <f t="shared" si="86"/>
        <v>30</v>
      </c>
      <c r="G235" s="13">
        <v>0</v>
      </c>
      <c r="H235" s="13">
        <v>30</v>
      </c>
      <c r="I235" s="13">
        <v>0</v>
      </c>
      <c r="J235" s="13">
        <v>0</v>
      </c>
      <c r="K235" s="13">
        <v>0</v>
      </c>
      <c r="L235" s="13">
        <v>0</v>
      </c>
      <c r="M235" s="67">
        <v>0</v>
      </c>
      <c r="N235" s="67">
        <v>0</v>
      </c>
      <c r="O235" s="67">
        <v>0</v>
      </c>
      <c r="P235" s="67">
        <v>0</v>
      </c>
      <c r="Q235" s="67">
        <v>0</v>
      </c>
      <c r="R235" s="116">
        <v>0</v>
      </c>
    </row>
    <row r="236" spans="1:18" ht="19.5" customHeight="1">
      <c r="A236" s="164"/>
      <c r="B236" s="166"/>
      <c r="C236" s="168"/>
      <c r="D236" s="168"/>
      <c r="E236" s="36" t="s">
        <v>17</v>
      </c>
      <c r="F236" s="101">
        <f t="shared" si="86"/>
        <v>270</v>
      </c>
      <c r="G236" s="13">
        <v>0</v>
      </c>
      <c r="H236" s="13">
        <v>270</v>
      </c>
      <c r="I236" s="13">
        <v>0</v>
      </c>
      <c r="J236" s="13">
        <v>0</v>
      </c>
      <c r="K236" s="13">
        <v>0</v>
      </c>
      <c r="L236" s="13">
        <v>0</v>
      </c>
      <c r="M236" s="67">
        <v>0</v>
      </c>
      <c r="N236" s="67">
        <v>0</v>
      </c>
      <c r="O236" s="67">
        <v>0</v>
      </c>
      <c r="P236" s="67">
        <v>0</v>
      </c>
      <c r="Q236" s="67">
        <v>0</v>
      </c>
      <c r="R236" s="116">
        <v>0</v>
      </c>
    </row>
    <row r="237" spans="1:18" ht="25.5" customHeight="1">
      <c r="A237" s="157" t="s">
        <v>108</v>
      </c>
      <c r="B237" s="159" t="s">
        <v>133</v>
      </c>
      <c r="C237" s="161" t="s">
        <v>123</v>
      </c>
      <c r="D237" s="161" t="s">
        <v>64</v>
      </c>
      <c r="E237" s="36" t="s">
        <v>16</v>
      </c>
      <c r="F237" s="101">
        <f t="shared" si="86"/>
        <v>1500</v>
      </c>
      <c r="G237" s="13">
        <v>0</v>
      </c>
      <c r="H237" s="13">
        <v>700</v>
      </c>
      <c r="I237" s="13">
        <v>800</v>
      </c>
      <c r="J237" s="13">
        <v>0</v>
      </c>
      <c r="K237" s="13">
        <v>0</v>
      </c>
      <c r="L237" s="13">
        <v>0</v>
      </c>
      <c r="M237" s="67">
        <v>0</v>
      </c>
      <c r="N237" s="67">
        <v>0</v>
      </c>
      <c r="O237" s="67">
        <v>0</v>
      </c>
      <c r="P237" s="67">
        <v>0</v>
      </c>
      <c r="Q237" s="67">
        <v>0</v>
      </c>
      <c r="R237" s="116">
        <v>0</v>
      </c>
    </row>
    <row r="238" spans="1:18" ht="25.5" customHeight="1">
      <c r="A238" s="164"/>
      <c r="B238" s="166"/>
      <c r="C238" s="168"/>
      <c r="D238" s="168"/>
      <c r="E238" s="36" t="s">
        <v>17</v>
      </c>
      <c r="F238" s="101">
        <f t="shared" si="86"/>
        <v>13500</v>
      </c>
      <c r="G238" s="13">
        <v>0</v>
      </c>
      <c r="H238" s="13">
        <v>6300</v>
      </c>
      <c r="I238" s="13">
        <v>7200</v>
      </c>
      <c r="J238" s="13">
        <v>0</v>
      </c>
      <c r="K238" s="13">
        <v>0</v>
      </c>
      <c r="L238" s="13">
        <v>0</v>
      </c>
      <c r="M238" s="67">
        <v>0</v>
      </c>
      <c r="N238" s="67">
        <v>0</v>
      </c>
      <c r="O238" s="67">
        <v>0</v>
      </c>
      <c r="P238" s="67">
        <v>0</v>
      </c>
      <c r="Q238" s="67">
        <v>0</v>
      </c>
      <c r="R238" s="116">
        <v>0</v>
      </c>
    </row>
    <row r="239" spans="1:18" ht="12.75">
      <c r="A239" s="157" t="s">
        <v>109</v>
      </c>
      <c r="B239" s="159" t="s">
        <v>134</v>
      </c>
      <c r="C239" s="161" t="s">
        <v>74</v>
      </c>
      <c r="D239" s="161" t="s">
        <v>28</v>
      </c>
      <c r="E239" s="36" t="s">
        <v>16</v>
      </c>
      <c r="F239" s="101">
        <f t="shared" si="86"/>
        <v>2000</v>
      </c>
      <c r="G239" s="13">
        <v>650</v>
      </c>
      <c r="H239" s="13">
        <v>650</v>
      </c>
      <c r="I239" s="13">
        <v>700</v>
      </c>
      <c r="J239" s="13">
        <v>0</v>
      </c>
      <c r="K239" s="13">
        <v>0</v>
      </c>
      <c r="L239" s="13">
        <v>0</v>
      </c>
      <c r="M239" s="67">
        <v>0</v>
      </c>
      <c r="N239" s="67">
        <v>0</v>
      </c>
      <c r="O239" s="67">
        <v>0</v>
      </c>
      <c r="P239" s="67">
        <v>0</v>
      </c>
      <c r="Q239" s="67">
        <v>0</v>
      </c>
      <c r="R239" s="116">
        <v>0</v>
      </c>
    </row>
    <row r="240" spans="1:18" ht="12.75">
      <c r="A240" s="192"/>
      <c r="B240" s="179"/>
      <c r="C240" s="191"/>
      <c r="D240" s="191"/>
      <c r="E240" s="36" t="s">
        <v>17</v>
      </c>
      <c r="F240" s="101">
        <f t="shared" si="86"/>
        <v>18000</v>
      </c>
      <c r="G240" s="13">
        <v>5850</v>
      </c>
      <c r="H240" s="13">
        <v>5850</v>
      </c>
      <c r="I240" s="13">
        <v>6300</v>
      </c>
      <c r="J240" s="13">
        <v>0</v>
      </c>
      <c r="K240" s="13">
        <v>0</v>
      </c>
      <c r="L240" s="13">
        <v>0</v>
      </c>
      <c r="M240" s="67">
        <v>0</v>
      </c>
      <c r="N240" s="67">
        <v>0</v>
      </c>
      <c r="O240" s="67">
        <v>0</v>
      </c>
      <c r="P240" s="67">
        <v>0</v>
      </c>
      <c r="Q240" s="67">
        <v>0</v>
      </c>
      <c r="R240" s="116">
        <v>0</v>
      </c>
    </row>
    <row r="241" spans="1:18" ht="25.5" customHeight="1">
      <c r="A241" s="157" t="s">
        <v>110</v>
      </c>
      <c r="B241" s="159" t="s">
        <v>193</v>
      </c>
      <c r="C241" s="161" t="s">
        <v>74</v>
      </c>
      <c r="D241" s="161" t="s">
        <v>15</v>
      </c>
      <c r="E241" s="36" t="s">
        <v>16</v>
      </c>
      <c r="F241" s="101">
        <f t="shared" si="86"/>
        <v>4566.1</v>
      </c>
      <c r="G241" s="13">
        <v>677.8</v>
      </c>
      <c r="H241" s="13">
        <v>1324.3</v>
      </c>
      <c r="I241" s="13">
        <v>165.8</v>
      </c>
      <c r="J241" s="13">
        <v>743.5</v>
      </c>
      <c r="K241" s="13">
        <v>207.3</v>
      </c>
      <c r="L241" s="13">
        <v>539.1</v>
      </c>
      <c r="M241" s="67">
        <v>908.3</v>
      </c>
      <c r="N241" s="67">
        <v>0</v>
      </c>
      <c r="O241" s="67">
        <v>0</v>
      </c>
      <c r="P241" s="67">
        <v>0</v>
      </c>
      <c r="Q241" s="67">
        <v>0</v>
      </c>
      <c r="R241" s="116">
        <v>0</v>
      </c>
    </row>
    <row r="242" spans="1:18" ht="25.5" customHeight="1">
      <c r="A242" s="164"/>
      <c r="B242" s="166"/>
      <c r="C242" s="191"/>
      <c r="D242" s="168"/>
      <c r="E242" s="36" t="s">
        <v>17</v>
      </c>
      <c r="F242" s="101">
        <f t="shared" si="86"/>
        <v>41094.3</v>
      </c>
      <c r="G242" s="13">
        <v>6100.1</v>
      </c>
      <c r="H242" s="13">
        <v>11919.1</v>
      </c>
      <c r="I242" s="13">
        <v>1492.2</v>
      </c>
      <c r="J242" s="13">
        <v>6691.5</v>
      </c>
      <c r="K242" s="13">
        <v>1865.2</v>
      </c>
      <c r="L242" s="13">
        <v>4851.7</v>
      </c>
      <c r="M242" s="67">
        <v>8174.5</v>
      </c>
      <c r="N242" s="67">
        <v>0</v>
      </c>
      <c r="O242" s="67">
        <v>0</v>
      </c>
      <c r="P242" s="67">
        <v>0</v>
      </c>
      <c r="Q242" s="67">
        <v>0</v>
      </c>
      <c r="R242" s="116">
        <v>0</v>
      </c>
    </row>
    <row r="243" spans="1:18" ht="25.5" customHeight="1">
      <c r="A243" s="157" t="s">
        <v>113</v>
      </c>
      <c r="B243" s="159" t="s">
        <v>194</v>
      </c>
      <c r="C243" s="161" t="s">
        <v>74</v>
      </c>
      <c r="D243" s="161" t="s">
        <v>15</v>
      </c>
      <c r="E243" s="36" t="s">
        <v>16</v>
      </c>
      <c r="F243" s="101">
        <f t="shared" si="86"/>
        <v>6546</v>
      </c>
      <c r="G243" s="13">
        <v>534.2</v>
      </c>
      <c r="H243" s="13">
        <v>845.4</v>
      </c>
      <c r="I243" s="13">
        <v>1336.2</v>
      </c>
      <c r="J243" s="13">
        <v>1083.2</v>
      </c>
      <c r="K243" s="13">
        <v>952.8</v>
      </c>
      <c r="L243" s="13">
        <v>498.9</v>
      </c>
      <c r="M243" s="67">
        <v>1295.3</v>
      </c>
      <c r="N243" s="67">
        <v>0</v>
      </c>
      <c r="O243" s="67">
        <v>0</v>
      </c>
      <c r="P243" s="67">
        <v>0</v>
      </c>
      <c r="Q243" s="67">
        <v>0</v>
      </c>
      <c r="R243" s="116">
        <v>0</v>
      </c>
    </row>
    <row r="244" spans="1:18" ht="25.5" customHeight="1">
      <c r="A244" s="164"/>
      <c r="B244" s="166"/>
      <c r="C244" s="191"/>
      <c r="D244" s="168"/>
      <c r="E244" s="36" t="s">
        <v>17</v>
      </c>
      <c r="F244" s="101">
        <f t="shared" si="86"/>
        <v>58913.100000000006</v>
      </c>
      <c r="G244" s="13">
        <v>4807.4</v>
      </c>
      <c r="H244" s="13">
        <v>7608.6</v>
      </c>
      <c r="I244" s="13">
        <v>12026</v>
      </c>
      <c r="J244" s="13">
        <v>9748.9</v>
      </c>
      <c r="K244" s="13">
        <v>8575.2</v>
      </c>
      <c r="L244" s="13">
        <v>4489.8</v>
      </c>
      <c r="M244" s="67">
        <v>11657.2</v>
      </c>
      <c r="N244" s="67">
        <v>0</v>
      </c>
      <c r="O244" s="67">
        <v>0</v>
      </c>
      <c r="P244" s="67">
        <v>0</v>
      </c>
      <c r="Q244" s="67">
        <v>0</v>
      </c>
      <c r="R244" s="116">
        <v>0</v>
      </c>
    </row>
    <row r="245" spans="1:18" ht="25.5" customHeight="1">
      <c r="A245" s="157" t="s">
        <v>114</v>
      </c>
      <c r="B245" s="159" t="s">
        <v>195</v>
      </c>
      <c r="C245" s="161" t="s">
        <v>74</v>
      </c>
      <c r="D245" s="161" t="s">
        <v>15</v>
      </c>
      <c r="E245" s="36" t="s">
        <v>16</v>
      </c>
      <c r="F245" s="101">
        <f t="shared" si="86"/>
        <v>6367.1</v>
      </c>
      <c r="G245" s="13">
        <v>402.8</v>
      </c>
      <c r="H245" s="13">
        <v>373.1</v>
      </c>
      <c r="I245" s="13">
        <v>1118</v>
      </c>
      <c r="J245" s="13">
        <v>1663.4</v>
      </c>
      <c r="K245" s="13">
        <v>1304.3</v>
      </c>
      <c r="L245" s="13">
        <v>1319.2</v>
      </c>
      <c r="M245" s="67">
        <v>186.3</v>
      </c>
      <c r="N245" s="67">
        <v>0</v>
      </c>
      <c r="O245" s="67">
        <v>0</v>
      </c>
      <c r="P245" s="67">
        <v>0</v>
      </c>
      <c r="Q245" s="67">
        <v>0</v>
      </c>
      <c r="R245" s="116">
        <v>0</v>
      </c>
    </row>
    <row r="246" spans="1:18" ht="25.5" customHeight="1" thickBot="1">
      <c r="A246" s="163"/>
      <c r="B246" s="165"/>
      <c r="C246" s="178"/>
      <c r="D246" s="167"/>
      <c r="E246" s="98" t="s">
        <v>17</v>
      </c>
      <c r="F246" s="128">
        <f t="shared" si="86"/>
        <v>57304.799999999996</v>
      </c>
      <c r="G246" s="40">
        <v>3625.3</v>
      </c>
      <c r="H246" s="40">
        <v>3357.6</v>
      </c>
      <c r="I246" s="40">
        <v>10062.2</v>
      </c>
      <c r="J246" s="40">
        <v>14970.2</v>
      </c>
      <c r="K246" s="40">
        <v>11739.2</v>
      </c>
      <c r="L246" s="40">
        <v>11873.2</v>
      </c>
      <c r="M246" s="71">
        <v>1677.1</v>
      </c>
      <c r="N246" s="71">
        <v>0</v>
      </c>
      <c r="O246" s="71">
        <v>0</v>
      </c>
      <c r="P246" s="71">
        <v>0</v>
      </c>
      <c r="Q246" s="71">
        <v>0</v>
      </c>
      <c r="R246" s="126">
        <v>0</v>
      </c>
    </row>
    <row r="247" spans="1:18" ht="12.75">
      <c r="A247" s="169" t="s">
        <v>59</v>
      </c>
      <c r="B247" s="186" t="s">
        <v>25</v>
      </c>
      <c r="C247" s="180" t="s">
        <v>206</v>
      </c>
      <c r="D247" s="175" t="s">
        <v>15</v>
      </c>
      <c r="E247" s="94" t="s">
        <v>7</v>
      </c>
      <c r="F247" s="99">
        <f>F248+F249+F250</f>
        <v>103268.5</v>
      </c>
      <c r="G247" s="39">
        <f aca="true" t="shared" si="87" ref="G247:R247">G248+G249+G250</f>
        <v>2552.1</v>
      </c>
      <c r="H247" s="39">
        <f t="shared" si="87"/>
        <v>15263.4</v>
      </c>
      <c r="I247" s="39">
        <f t="shared" si="87"/>
        <v>7235.700000000001</v>
      </c>
      <c r="J247" s="39">
        <f t="shared" si="87"/>
        <v>10735.7</v>
      </c>
      <c r="K247" s="39">
        <f t="shared" si="87"/>
        <v>2855.7</v>
      </c>
      <c r="L247" s="39">
        <f t="shared" si="87"/>
        <v>51520.7</v>
      </c>
      <c r="M247" s="70">
        <f t="shared" si="87"/>
        <v>13105.2</v>
      </c>
      <c r="N247" s="70">
        <f t="shared" si="87"/>
        <v>0</v>
      </c>
      <c r="O247" s="70">
        <f t="shared" si="87"/>
        <v>0</v>
      </c>
      <c r="P247" s="70">
        <f t="shared" si="87"/>
        <v>0</v>
      </c>
      <c r="Q247" s="70">
        <f t="shared" si="87"/>
        <v>0</v>
      </c>
      <c r="R247" s="125">
        <f t="shared" si="87"/>
        <v>0</v>
      </c>
    </row>
    <row r="248" spans="1:18" ht="12.75">
      <c r="A248" s="184"/>
      <c r="B248" s="187"/>
      <c r="C248" s="167"/>
      <c r="D248" s="189"/>
      <c r="E248" s="105" t="s">
        <v>16</v>
      </c>
      <c r="F248" s="100">
        <f>F251+F253+F255+F257+F259+F261+F263+F265+F267+F269+F271</f>
        <v>10326.9</v>
      </c>
      <c r="G248" s="13">
        <f aca="true" t="shared" si="88" ref="G248:R248">G251+G253+G255+G257+G259+G261+G263+G265+G267+G269+G271</f>
        <v>255.2</v>
      </c>
      <c r="H248" s="13">
        <f t="shared" si="88"/>
        <v>1526.3</v>
      </c>
      <c r="I248" s="13">
        <f t="shared" si="88"/>
        <v>723.6</v>
      </c>
      <c r="J248" s="13">
        <f t="shared" si="88"/>
        <v>1073.6</v>
      </c>
      <c r="K248" s="13">
        <f t="shared" si="88"/>
        <v>285.6</v>
      </c>
      <c r="L248" s="13">
        <f t="shared" si="88"/>
        <v>5152.1</v>
      </c>
      <c r="M248" s="67">
        <f t="shared" si="88"/>
        <v>1310.5</v>
      </c>
      <c r="N248" s="67">
        <f t="shared" si="88"/>
        <v>0</v>
      </c>
      <c r="O248" s="67">
        <f t="shared" si="88"/>
        <v>0</v>
      </c>
      <c r="P248" s="67">
        <f t="shared" si="88"/>
        <v>0</v>
      </c>
      <c r="Q248" s="67">
        <f t="shared" si="88"/>
        <v>0</v>
      </c>
      <c r="R248" s="116">
        <f t="shared" si="88"/>
        <v>0</v>
      </c>
    </row>
    <row r="249" spans="1:18" ht="12.75">
      <c r="A249" s="184"/>
      <c r="B249" s="187"/>
      <c r="C249" s="167"/>
      <c r="D249" s="189"/>
      <c r="E249" s="105" t="s">
        <v>17</v>
      </c>
      <c r="F249" s="100">
        <f>F252+F254+F256+F258+F260+F262+F264+F266+F268+F270+F272</f>
        <v>92941.6</v>
      </c>
      <c r="G249" s="13">
        <f aca="true" t="shared" si="89" ref="G249:R249">G252+G254+G256+G258+G260+G262+G264+G266+G268+G270+G272</f>
        <v>2296.9</v>
      </c>
      <c r="H249" s="13">
        <f t="shared" si="89"/>
        <v>13737.1</v>
      </c>
      <c r="I249" s="13">
        <f t="shared" si="89"/>
        <v>6512.1</v>
      </c>
      <c r="J249" s="13">
        <f t="shared" si="89"/>
        <v>9662.1</v>
      </c>
      <c r="K249" s="13">
        <f t="shared" si="89"/>
        <v>2570.1</v>
      </c>
      <c r="L249" s="13">
        <f t="shared" si="89"/>
        <v>46368.6</v>
      </c>
      <c r="M249" s="67">
        <f t="shared" si="89"/>
        <v>11794.7</v>
      </c>
      <c r="N249" s="67">
        <f t="shared" si="89"/>
        <v>0</v>
      </c>
      <c r="O249" s="67">
        <f t="shared" si="89"/>
        <v>0</v>
      </c>
      <c r="P249" s="67">
        <f t="shared" si="89"/>
        <v>0</v>
      </c>
      <c r="Q249" s="67">
        <f t="shared" si="89"/>
        <v>0</v>
      </c>
      <c r="R249" s="116">
        <f t="shared" si="89"/>
        <v>0</v>
      </c>
    </row>
    <row r="250" spans="1:18" ht="26.25" thickBot="1">
      <c r="A250" s="185"/>
      <c r="B250" s="188"/>
      <c r="C250" s="162"/>
      <c r="D250" s="190"/>
      <c r="E250" s="106" t="s">
        <v>18</v>
      </c>
      <c r="F250" s="103">
        <f>SUM(G250:M250)</f>
        <v>0</v>
      </c>
      <c r="G250" s="40">
        <v>0</v>
      </c>
      <c r="H250" s="40">
        <v>0</v>
      </c>
      <c r="I250" s="40">
        <v>0</v>
      </c>
      <c r="J250" s="40">
        <v>0</v>
      </c>
      <c r="K250" s="40">
        <v>0</v>
      </c>
      <c r="L250" s="40">
        <v>0</v>
      </c>
      <c r="M250" s="71">
        <v>0</v>
      </c>
      <c r="N250" s="71">
        <v>0</v>
      </c>
      <c r="O250" s="71">
        <v>0</v>
      </c>
      <c r="P250" s="71">
        <v>0</v>
      </c>
      <c r="Q250" s="71">
        <v>0</v>
      </c>
      <c r="R250" s="126">
        <v>0</v>
      </c>
    </row>
    <row r="251" spans="1:18" ht="18.75" customHeight="1">
      <c r="A251" s="163" t="s">
        <v>103</v>
      </c>
      <c r="B251" s="165" t="s">
        <v>136</v>
      </c>
      <c r="C251" s="167" t="s">
        <v>55</v>
      </c>
      <c r="D251" s="167" t="s">
        <v>50</v>
      </c>
      <c r="E251" s="96" t="s">
        <v>16</v>
      </c>
      <c r="F251" s="101">
        <f>SUM(G251:R251)</f>
        <v>350</v>
      </c>
      <c r="G251" s="38">
        <v>0</v>
      </c>
      <c r="H251" s="38">
        <v>0</v>
      </c>
      <c r="I251" s="38">
        <v>0</v>
      </c>
      <c r="J251" s="38">
        <v>350</v>
      </c>
      <c r="K251" s="38">
        <v>0</v>
      </c>
      <c r="L251" s="38">
        <v>0</v>
      </c>
      <c r="M251" s="68">
        <v>0</v>
      </c>
      <c r="N251" s="68">
        <v>0</v>
      </c>
      <c r="O251" s="68">
        <v>0</v>
      </c>
      <c r="P251" s="68">
        <v>0</v>
      </c>
      <c r="Q251" s="68">
        <v>0</v>
      </c>
      <c r="R251" s="127">
        <v>0</v>
      </c>
    </row>
    <row r="252" spans="1:18" ht="18.75" customHeight="1">
      <c r="A252" s="164"/>
      <c r="B252" s="166"/>
      <c r="C252" s="168"/>
      <c r="D252" s="168"/>
      <c r="E252" s="36" t="s">
        <v>17</v>
      </c>
      <c r="F252" s="101">
        <f aca="true" t="shared" si="90" ref="F252:F272">SUM(G252:R252)</f>
        <v>3150</v>
      </c>
      <c r="G252" s="13">
        <v>0</v>
      </c>
      <c r="H252" s="13">
        <v>0</v>
      </c>
      <c r="I252" s="13">
        <v>0</v>
      </c>
      <c r="J252" s="13">
        <v>3150</v>
      </c>
      <c r="K252" s="13">
        <v>0</v>
      </c>
      <c r="L252" s="13">
        <v>0</v>
      </c>
      <c r="M252" s="67">
        <v>0</v>
      </c>
      <c r="N252" s="67">
        <v>0</v>
      </c>
      <c r="O252" s="67">
        <v>0</v>
      </c>
      <c r="P252" s="67">
        <v>0</v>
      </c>
      <c r="Q252" s="67">
        <v>0</v>
      </c>
      <c r="R252" s="116">
        <v>0</v>
      </c>
    </row>
    <row r="253" spans="1:18" ht="18.75" customHeight="1">
      <c r="A253" s="157" t="s">
        <v>104</v>
      </c>
      <c r="B253" s="159" t="s">
        <v>137</v>
      </c>
      <c r="C253" s="161" t="s">
        <v>55</v>
      </c>
      <c r="D253" s="161" t="s">
        <v>58</v>
      </c>
      <c r="E253" s="36" t="s">
        <v>16</v>
      </c>
      <c r="F253" s="101">
        <f t="shared" si="90"/>
        <v>3800</v>
      </c>
      <c r="G253" s="13">
        <v>0</v>
      </c>
      <c r="H253" s="13">
        <v>0</v>
      </c>
      <c r="I253" s="13">
        <v>0</v>
      </c>
      <c r="J253" s="13">
        <v>0</v>
      </c>
      <c r="K253" s="13">
        <v>0</v>
      </c>
      <c r="L253" s="13">
        <v>3800</v>
      </c>
      <c r="M253" s="67">
        <v>0</v>
      </c>
      <c r="N253" s="67">
        <v>0</v>
      </c>
      <c r="O253" s="67">
        <v>0</v>
      </c>
      <c r="P253" s="67">
        <v>0</v>
      </c>
      <c r="Q253" s="67">
        <v>0</v>
      </c>
      <c r="R253" s="116">
        <v>0</v>
      </c>
    </row>
    <row r="254" spans="1:18" ht="18.75" customHeight="1">
      <c r="A254" s="164"/>
      <c r="B254" s="166"/>
      <c r="C254" s="168"/>
      <c r="D254" s="168"/>
      <c r="E254" s="36" t="s">
        <v>17</v>
      </c>
      <c r="F254" s="101">
        <f t="shared" si="90"/>
        <v>34200</v>
      </c>
      <c r="G254" s="13">
        <v>0</v>
      </c>
      <c r="H254" s="13">
        <v>0</v>
      </c>
      <c r="I254" s="13">
        <v>0</v>
      </c>
      <c r="J254" s="13">
        <v>0</v>
      </c>
      <c r="K254" s="13">
        <v>0</v>
      </c>
      <c r="L254" s="13">
        <v>34200</v>
      </c>
      <c r="M254" s="67">
        <v>0</v>
      </c>
      <c r="N254" s="67">
        <v>0</v>
      </c>
      <c r="O254" s="67">
        <v>0</v>
      </c>
      <c r="P254" s="67">
        <v>0</v>
      </c>
      <c r="Q254" s="67">
        <v>0</v>
      </c>
      <c r="R254" s="116">
        <v>0</v>
      </c>
    </row>
    <row r="255" spans="1:18" ht="18.75" customHeight="1">
      <c r="A255" s="157" t="s">
        <v>105</v>
      </c>
      <c r="B255" s="159" t="s">
        <v>138</v>
      </c>
      <c r="C255" s="161" t="s">
        <v>123</v>
      </c>
      <c r="D255" s="161">
        <v>2015</v>
      </c>
      <c r="E255" s="36" t="s">
        <v>16</v>
      </c>
      <c r="F255" s="101">
        <f t="shared" si="90"/>
        <v>150</v>
      </c>
      <c r="G255" s="13">
        <v>0</v>
      </c>
      <c r="H255" s="13">
        <v>150</v>
      </c>
      <c r="I255" s="13">
        <v>0</v>
      </c>
      <c r="J255" s="13">
        <v>0</v>
      </c>
      <c r="K255" s="13">
        <v>0</v>
      </c>
      <c r="L255" s="13">
        <v>0</v>
      </c>
      <c r="M255" s="67">
        <v>0</v>
      </c>
      <c r="N255" s="67">
        <v>0</v>
      </c>
      <c r="O255" s="67">
        <v>0</v>
      </c>
      <c r="P255" s="67">
        <v>0</v>
      </c>
      <c r="Q255" s="67">
        <v>0</v>
      </c>
      <c r="R255" s="116">
        <v>0</v>
      </c>
    </row>
    <row r="256" spans="1:18" ht="18.75" customHeight="1">
      <c r="A256" s="164"/>
      <c r="B256" s="166"/>
      <c r="C256" s="168"/>
      <c r="D256" s="168"/>
      <c r="E256" s="36" t="s">
        <v>17</v>
      </c>
      <c r="F256" s="101">
        <f t="shared" si="90"/>
        <v>1350</v>
      </c>
      <c r="G256" s="13">
        <v>0</v>
      </c>
      <c r="H256" s="13">
        <v>1350</v>
      </c>
      <c r="I256" s="13">
        <v>0</v>
      </c>
      <c r="J256" s="13">
        <v>0</v>
      </c>
      <c r="K256" s="13">
        <v>0</v>
      </c>
      <c r="L256" s="13">
        <v>0</v>
      </c>
      <c r="M256" s="67">
        <v>0</v>
      </c>
      <c r="N256" s="67">
        <v>0</v>
      </c>
      <c r="O256" s="67">
        <v>0</v>
      </c>
      <c r="P256" s="67">
        <v>0</v>
      </c>
      <c r="Q256" s="67">
        <v>0</v>
      </c>
      <c r="R256" s="116">
        <v>0</v>
      </c>
    </row>
    <row r="257" spans="1:18" ht="25.5" customHeight="1">
      <c r="A257" s="157" t="s">
        <v>108</v>
      </c>
      <c r="B257" s="159" t="s">
        <v>139</v>
      </c>
      <c r="C257" s="161" t="s">
        <v>123</v>
      </c>
      <c r="D257" s="161" t="s">
        <v>140</v>
      </c>
      <c r="E257" s="36" t="s">
        <v>16</v>
      </c>
      <c r="F257" s="101">
        <f t="shared" si="90"/>
        <v>2000</v>
      </c>
      <c r="G257" s="13">
        <v>0</v>
      </c>
      <c r="H257" s="13">
        <v>0</v>
      </c>
      <c r="I257" s="13">
        <v>0</v>
      </c>
      <c r="J257" s="13">
        <v>0</v>
      </c>
      <c r="K257" s="13">
        <v>0</v>
      </c>
      <c r="L257" s="13">
        <v>1000</v>
      </c>
      <c r="M257" s="67">
        <v>1000</v>
      </c>
      <c r="N257" s="67">
        <v>0</v>
      </c>
      <c r="O257" s="67">
        <v>0</v>
      </c>
      <c r="P257" s="67">
        <v>0</v>
      </c>
      <c r="Q257" s="67">
        <v>0</v>
      </c>
      <c r="R257" s="116">
        <v>0</v>
      </c>
    </row>
    <row r="258" spans="1:18" ht="25.5" customHeight="1">
      <c r="A258" s="164"/>
      <c r="B258" s="166"/>
      <c r="C258" s="168"/>
      <c r="D258" s="168"/>
      <c r="E258" s="36" t="s">
        <v>17</v>
      </c>
      <c r="F258" s="101">
        <f t="shared" si="90"/>
        <v>18000</v>
      </c>
      <c r="G258" s="13">
        <v>0</v>
      </c>
      <c r="H258" s="13">
        <v>0</v>
      </c>
      <c r="I258" s="13">
        <v>0</v>
      </c>
      <c r="J258" s="13">
        <v>0</v>
      </c>
      <c r="K258" s="13">
        <v>0</v>
      </c>
      <c r="L258" s="13">
        <v>9000</v>
      </c>
      <c r="M258" s="67">
        <v>9000</v>
      </c>
      <c r="N258" s="67">
        <v>0</v>
      </c>
      <c r="O258" s="67">
        <v>0</v>
      </c>
      <c r="P258" s="67">
        <v>0</v>
      </c>
      <c r="Q258" s="67">
        <v>0</v>
      </c>
      <c r="R258" s="116">
        <v>0</v>
      </c>
    </row>
    <row r="259" spans="1:18" ht="25.5" customHeight="1">
      <c r="A259" s="157" t="s">
        <v>109</v>
      </c>
      <c r="B259" s="159" t="s">
        <v>141</v>
      </c>
      <c r="C259" s="161" t="s">
        <v>74</v>
      </c>
      <c r="D259" s="161">
        <v>2015</v>
      </c>
      <c r="E259" s="36" t="s">
        <v>16</v>
      </c>
      <c r="F259" s="101">
        <f t="shared" si="90"/>
        <v>1000</v>
      </c>
      <c r="G259" s="13">
        <v>0</v>
      </c>
      <c r="H259" s="13">
        <v>1000</v>
      </c>
      <c r="I259" s="13">
        <v>0</v>
      </c>
      <c r="J259" s="13">
        <v>0</v>
      </c>
      <c r="K259" s="13">
        <v>0</v>
      </c>
      <c r="L259" s="13">
        <v>0</v>
      </c>
      <c r="M259" s="67">
        <v>0</v>
      </c>
      <c r="N259" s="67">
        <v>0</v>
      </c>
      <c r="O259" s="67">
        <v>0</v>
      </c>
      <c r="P259" s="67">
        <v>0</v>
      </c>
      <c r="Q259" s="67">
        <v>0</v>
      </c>
      <c r="R259" s="116">
        <v>0</v>
      </c>
    </row>
    <row r="260" spans="1:18" ht="25.5" customHeight="1">
      <c r="A260" s="164"/>
      <c r="B260" s="166"/>
      <c r="C260" s="168"/>
      <c r="D260" s="168"/>
      <c r="E260" s="36" t="s">
        <v>17</v>
      </c>
      <c r="F260" s="101">
        <f t="shared" si="90"/>
        <v>9000</v>
      </c>
      <c r="G260" s="13">
        <v>0</v>
      </c>
      <c r="H260" s="13">
        <v>9000</v>
      </c>
      <c r="I260" s="13">
        <v>0</v>
      </c>
      <c r="J260" s="13">
        <v>0</v>
      </c>
      <c r="K260" s="13">
        <v>0</v>
      </c>
      <c r="L260" s="13">
        <v>0</v>
      </c>
      <c r="M260" s="67">
        <v>0</v>
      </c>
      <c r="N260" s="67">
        <v>0</v>
      </c>
      <c r="O260" s="67">
        <v>0</v>
      </c>
      <c r="P260" s="67">
        <v>0</v>
      </c>
      <c r="Q260" s="67">
        <v>0</v>
      </c>
      <c r="R260" s="116">
        <v>0</v>
      </c>
    </row>
    <row r="261" spans="1:18" ht="18.75" customHeight="1">
      <c r="A261" s="157" t="s">
        <v>110</v>
      </c>
      <c r="B261" s="159" t="s">
        <v>142</v>
      </c>
      <c r="C261" s="161" t="s">
        <v>74</v>
      </c>
      <c r="D261" s="161">
        <v>2015</v>
      </c>
      <c r="E261" s="36" t="s">
        <v>16</v>
      </c>
      <c r="F261" s="101">
        <f t="shared" si="90"/>
        <v>100</v>
      </c>
      <c r="G261" s="13">
        <v>0</v>
      </c>
      <c r="H261" s="13">
        <v>100</v>
      </c>
      <c r="I261" s="13">
        <v>0</v>
      </c>
      <c r="J261" s="13">
        <v>0</v>
      </c>
      <c r="K261" s="13">
        <v>0</v>
      </c>
      <c r="L261" s="13">
        <v>0</v>
      </c>
      <c r="M261" s="67">
        <v>0</v>
      </c>
      <c r="N261" s="67">
        <v>0</v>
      </c>
      <c r="O261" s="67">
        <v>0</v>
      </c>
      <c r="P261" s="67">
        <v>0</v>
      </c>
      <c r="Q261" s="67">
        <v>0</v>
      </c>
      <c r="R261" s="116">
        <v>0</v>
      </c>
    </row>
    <row r="262" spans="1:18" ht="18.75" customHeight="1">
      <c r="A262" s="164"/>
      <c r="B262" s="166"/>
      <c r="C262" s="168"/>
      <c r="D262" s="168"/>
      <c r="E262" s="36" t="s">
        <v>17</v>
      </c>
      <c r="F262" s="101">
        <f t="shared" si="90"/>
        <v>900</v>
      </c>
      <c r="G262" s="13">
        <v>0</v>
      </c>
      <c r="H262" s="13">
        <v>900</v>
      </c>
      <c r="I262" s="13">
        <v>0</v>
      </c>
      <c r="J262" s="13">
        <v>0</v>
      </c>
      <c r="K262" s="13">
        <v>0</v>
      </c>
      <c r="L262" s="13">
        <v>0</v>
      </c>
      <c r="M262" s="67">
        <v>0</v>
      </c>
      <c r="N262" s="67">
        <v>0</v>
      </c>
      <c r="O262" s="67">
        <v>0</v>
      </c>
      <c r="P262" s="67">
        <v>0</v>
      </c>
      <c r="Q262" s="67">
        <v>0</v>
      </c>
      <c r="R262" s="116">
        <v>0</v>
      </c>
    </row>
    <row r="263" spans="1:18" ht="12.75">
      <c r="A263" s="157" t="s">
        <v>113</v>
      </c>
      <c r="B263" s="159" t="s">
        <v>143</v>
      </c>
      <c r="C263" s="161" t="s">
        <v>74</v>
      </c>
      <c r="D263" s="161" t="s">
        <v>64</v>
      </c>
      <c r="E263" s="36" t="s">
        <v>16</v>
      </c>
      <c r="F263" s="101">
        <f t="shared" si="90"/>
        <v>900</v>
      </c>
      <c r="G263" s="13">
        <v>0</v>
      </c>
      <c r="H263" s="13">
        <v>0</v>
      </c>
      <c r="I263" s="13">
        <v>450</v>
      </c>
      <c r="J263" s="13">
        <v>450</v>
      </c>
      <c r="K263" s="13">
        <v>0</v>
      </c>
      <c r="L263" s="13">
        <v>0</v>
      </c>
      <c r="M263" s="67">
        <v>0</v>
      </c>
      <c r="N263" s="67">
        <v>0</v>
      </c>
      <c r="O263" s="67">
        <v>0</v>
      </c>
      <c r="P263" s="67">
        <v>0</v>
      </c>
      <c r="Q263" s="67">
        <v>0</v>
      </c>
      <c r="R263" s="116">
        <v>0</v>
      </c>
    </row>
    <row r="264" spans="1:18" ht="12.75">
      <c r="A264" s="192"/>
      <c r="B264" s="179"/>
      <c r="C264" s="191"/>
      <c r="D264" s="191"/>
      <c r="E264" s="36" t="s">
        <v>17</v>
      </c>
      <c r="F264" s="101">
        <f t="shared" si="90"/>
        <v>8100</v>
      </c>
      <c r="G264" s="13">
        <v>0</v>
      </c>
      <c r="H264" s="13">
        <v>0</v>
      </c>
      <c r="I264" s="13">
        <v>4050</v>
      </c>
      <c r="J264" s="13">
        <v>4050</v>
      </c>
      <c r="K264" s="13">
        <v>0</v>
      </c>
      <c r="L264" s="13">
        <v>0</v>
      </c>
      <c r="M264" s="67">
        <v>0</v>
      </c>
      <c r="N264" s="67">
        <v>0</v>
      </c>
      <c r="O264" s="67">
        <v>0</v>
      </c>
      <c r="P264" s="67">
        <v>0</v>
      </c>
      <c r="Q264" s="67">
        <v>0</v>
      </c>
      <c r="R264" s="116">
        <v>0</v>
      </c>
    </row>
    <row r="265" spans="1:18" ht="25.5" customHeight="1">
      <c r="A265" s="157" t="s">
        <v>114</v>
      </c>
      <c r="B265" s="159" t="s">
        <v>196</v>
      </c>
      <c r="C265" s="161" t="s">
        <v>74</v>
      </c>
      <c r="D265" s="161">
        <v>2014</v>
      </c>
      <c r="E265" s="36" t="s">
        <v>16</v>
      </c>
      <c r="F265" s="101">
        <f t="shared" si="90"/>
        <v>255.2</v>
      </c>
      <c r="G265" s="13">
        <v>255.2</v>
      </c>
      <c r="H265" s="13">
        <v>0</v>
      </c>
      <c r="I265" s="13">
        <v>0</v>
      </c>
      <c r="J265" s="13">
        <v>0</v>
      </c>
      <c r="K265" s="13">
        <v>0</v>
      </c>
      <c r="L265" s="13">
        <v>0</v>
      </c>
      <c r="M265" s="67">
        <v>0</v>
      </c>
      <c r="N265" s="67">
        <v>0</v>
      </c>
      <c r="O265" s="67">
        <v>0</v>
      </c>
      <c r="P265" s="67">
        <v>0</v>
      </c>
      <c r="Q265" s="67">
        <v>0</v>
      </c>
      <c r="R265" s="116">
        <v>0</v>
      </c>
    </row>
    <row r="266" spans="1:18" ht="25.5" customHeight="1">
      <c r="A266" s="164"/>
      <c r="B266" s="166"/>
      <c r="C266" s="191"/>
      <c r="D266" s="168"/>
      <c r="E266" s="36" t="s">
        <v>17</v>
      </c>
      <c r="F266" s="101">
        <f t="shared" si="90"/>
        <v>2296.9</v>
      </c>
      <c r="G266" s="13">
        <v>2296.9</v>
      </c>
      <c r="H266" s="13">
        <v>0</v>
      </c>
      <c r="I266" s="13">
        <v>0</v>
      </c>
      <c r="J266" s="13">
        <v>0</v>
      </c>
      <c r="K266" s="13">
        <v>0</v>
      </c>
      <c r="L266" s="13">
        <v>0</v>
      </c>
      <c r="M266" s="67">
        <v>0</v>
      </c>
      <c r="N266" s="67">
        <v>0</v>
      </c>
      <c r="O266" s="67">
        <v>0</v>
      </c>
      <c r="P266" s="67">
        <v>0</v>
      </c>
      <c r="Q266" s="67">
        <v>0</v>
      </c>
      <c r="R266" s="116">
        <v>0</v>
      </c>
    </row>
    <row r="267" spans="1:18" ht="26.25" customHeight="1">
      <c r="A267" s="157" t="s">
        <v>128</v>
      </c>
      <c r="B267" s="159" t="s">
        <v>197</v>
      </c>
      <c r="C267" s="161" t="s">
        <v>74</v>
      </c>
      <c r="D267" s="161" t="s">
        <v>71</v>
      </c>
      <c r="E267" s="36" t="s">
        <v>16</v>
      </c>
      <c r="F267" s="101">
        <f t="shared" si="90"/>
        <v>586.8</v>
      </c>
      <c r="G267" s="13">
        <v>0</v>
      </c>
      <c r="H267" s="13">
        <v>276.3</v>
      </c>
      <c r="I267" s="13">
        <v>0</v>
      </c>
      <c r="J267" s="13">
        <v>0</v>
      </c>
      <c r="K267" s="13">
        <v>0</v>
      </c>
      <c r="L267" s="13">
        <v>0</v>
      </c>
      <c r="M267" s="67">
        <v>310.5</v>
      </c>
      <c r="N267" s="67">
        <v>0</v>
      </c>
      <c r="O267" s="67">
        <v>0</v>
      </c>
      <c r="P267" s="67">
        <v>0</v>
      </c>
      <c r="Q267" s="67">
        <v>0</v>
      </c>
      <c r="R267" s="116">
        <v>0</v>
      </c>
    </row>
    <row r="268" spans="1:18" ht="25.5" customHeight="1">
      <c r="A268" s="164"/>
      <c r="B268" s="166"/>
      <c r="C268" s="191"/>
      <c r="D268" s="168"/>
      <c r="E268" s="36" t="s">
        <v>17</v>
      </c>
      <c r="F268" s="101">
        <f t="shared" si="90"/>
        <v>5281.799999999999</v>
      </c>
      <c r="G268" s="13">
        <v>0</v>
      </c>
      <c r="H268" s="13">
        <v>2487.1</v>
      </c>
      <c r="I268" s="13">
        <v>0</v>
      </c>
      <c r="J268" s="13">
        <v>0</v>
      </c>
      <c r="K268" s="13">
        <v>0</v>
      </c>
      <c r="L268" s="13">
        <v>0</v>
      </c>
      <c r="M268" s="67">
        <v>2794.7</v>
      </c>
      <c r="N268" s="67">
        <v>0</v>
      </c>
      <c r="O268" s="67">
        <v>0</v>
      </c>
      <c r="P268" s="67">
        <v>0</v>
      </c>
      <c r="Q268" s="67">
        <v>0</v>
      </c>
      <c r="R268" s="116">
        <v>0</v>
      </c>
    </row>
    <row r="269" spans="1:18" ht="25.5" customHeight="1">
      <c r="A269" s="157" t="s">
        <v>129</v>
      </c>
      <c r="B269" s="159" t="s">
        <v>198</v>
      </c>
      <c r="C269" s="161" t="s">
        <v>74</v>
      </c>
      <c r="D269" s="161" t="s">
        <v>120</v>
      </c>
      <c r="E269" s="36" t="s">
        <v>16</v>
      </c>
      <c r="F269" s="101">
        <f t="shared" si="90"/>
        <v>911.3000000000001</v>
      </c>
      <c r="G269" s="13">
        <v>0</v>
      </c>
      <c r="H269" s="13">
        <v>0</v>
      </c>
      <c r="I269" s="13">
        <v>273.6</v>
      </c>
      <c r="J269" s="13">
        <v>0</v>
      </c>
      <c r="K269" s="13">
        <v>285.6</v>
      </c>
      <c r="L269" s="13">
        <v>352.1</v>
      </c>
      <c r="M269" s="67">
        <v>0</v>
      </c>
      <c r="N269" s="67">
        <v>0</v>
      </c>
      <c r="O269" s="67">
        <v>0</v>
      </c>
      <c r="P269" s="67">
        <v>0</v>
      </c>
      <c r="Q269" s="67">
        <v>0</v>
      </c>
      <c r="R269" s="116">
        <v>0</v>
      </c>
    </row>
    <row r="270" spans="1:18" ht="25.5" customHeight="1">
      <c r="A270" s="164"/>
      <c r="B270" s="166"/>
      <c r="C270" s="191"/>
      <c r="D270" s="168"/>
      <c r="E270" s="36" t="s">
        <v>17</v>
      </c>
      <c r="F270" s="101">
        <f t="shared" si="90"/>
        <v>8200.8</v>
      </c>
      <c r="G270" s="13">
        <v>0</v>
      </c>
      <c r="H270" s="13">
        <v>0</v>
      </c>
      <c r="I270" s="13">
        <v>2462.1</v>
      </c>
      <c r="J270" s="13">
        <v>0</v>
      </c>
      <c r="K270" s="13">
        <v>2570.1</v>
      </c>
      <c r="L270" s="13">
        <v>3168.6</v>
      </c>
      <c r="M270" s="67">
        <v>0</v>
      </c>
      <c r="N270" s="67">
        <v>0</v>
      </c>
      <c r="O270" s="67">
        <v>0</v>
      </c>
      <c r="P270" s="67">
        <v>0</v>
      </c>
      <c r="Q270" s="67">
        <v>0</v>
      </c>
      <c r="R270" s="116">
        <v>0</v>
      </c>
    </row>
    <row r="271" spans="1:18" ht="25.5" customHeight="1">
      <c r="A271" s="157" t="s">
        <v>135</v>
      </c>
      <c r="B271" s="159" t="s">
        <v>199</v>
      </c>
      <c r="C271" s="161" t="s">
        <v>74</v>
      </c>
      <c r="D271" s="161">
        <v>2017</v>
      </c>
      <c r="E271" s="36" t="s">
        <v>16</v>
      </c>
      <c r="F271" s="101">
        <f t="shared" si="90"/>
        <v>273.6</v>
      </c>
      <c r="G271" s="13">
        <v>0</v>
      </c>
      <c r="H271" s="13">
        <v>0</v>
      </c>
      <c r="I271" s="13">
        <v>0</v>
      </c>
      <c r="J271" s="13">
        <v>273.6</v>
      </c>
      <c r="K271" s="13">
        <v>0</v>
      </c>
      <c r="L271" s="13">
        <v>0</v>
      </c>
      <c r="M271" s="67">
        <v>0</v>
      </c>
      <c r="N271" s="67">
        <v>0</v>
      </c>
      <c r="O271" s="67">
        <v>0</v>
      </c>
      <c r="P271" s="67">
        <v>0</v>
      </c>
      <c r="Q271" s="67">
        <v>0</v>
      </c>
      <c r="R271" s="116">
        <v>0</v>
      </c>
    </row>
    <row r="272" spans="1:18" ht="26.25" customHeight="1" thickBot="1">
      <c r="A272" s="163"/>
      <c r="B272" s="165"/>
      <c r="C272" s="178"/>
      <c r="D272" s="167"/>
      <c r="E272" s="98" t="s">
        <v>17</v>
      </c>
      <c r="F272" s="128">
        <f t="shared" si="90"/>
        <v>2462.1</v>
      </c>
      <c r="G272" s="40">
        <v>0</v>
      </c>
      <c r="H272" s="40">
        <v>0</v>
      </c>
      <c r="I272" s="40">
        <v>0</v>
      </c>
      <c r="J272" s="40">
        <v>2462.1</v>
      </c>
      <c r="K272" s="40">
        <v>0</v>
      </c>
      <c r="L272" s="40">
        <v>0</v>
      </c>
      <c r="M272" s="71">
        <v>0</v>
      </c>
      <c r="N272" s="71">
        <v>0</v>
      </c>
      <c r="O272" s="71">
        <v>0</v>
      </c>
      <c r="P272" s="71">
        <v>0</v>
      </c>
      <c r="Q272" s="71">
        <v>0</v>
      </c>
      <c r="R272" s="126">
        <v>0</v>
      </c>
    </row>
    <row r="273" spans="1:18" ht="12.75">
      <c r="A273" s="169" t="s">
        <v>61</v>
      </c>
      <c r="B273" s="186" t="s">
        <v>23</v>
      </c>
      <c r="C273" s="180" t="s">
        <v>206</v>
      </c>
      <c r="D273" s="175" t="s">
        <v>15</v>
      </c>
      <c r="E273" s="94" t="s">
        <v>7</v>
      </c>
      <c r="F273" s="99">
        <f>F274+F275+F276</f>
        <v>242200</v>
      </c>
      <c r="G273" s="39">
        <f aca="true" t="shared" si="91" ref="G273:R273">G274+G275+G276</f>
        <v>23200</v>
      </c>
      <c r="H273" s="39">
        <f t="shared" si="91"/>
        <v>24400</v>
      </c>
      <c r="I273" s="39">
        <f t="shared" si="91"/>
        <v>20300</v>
      </c>
      <c r="J273" s="39">
        <f t="shared" si="91"/>
        <v>17500</v>
      </c>
      <c r="K273" s="39">
        <f t="shared" si="91"/>
        <v>21000</v>
      </c>
      <c r="L273" s="39">
        <f t="shared" si="91"/>
        <v>74400</v>
      </c>
      <c r="M273" s="70">
        <f t="shared" si="91"/>
        <v>61400</v>
      </c>
      <c r="N273" s="70">
        <f t="shared" si="91"/>
        <v>0</v>
      </c>
      <c r="O273" s="70">
        <f t="shared" si="91"/>
        <v>0</v>
      </c>
      <c r="P273" s="70">
        <f t="shared" si="91"/>
        <v>0</v>
      </c>
      <c r="Q273" s="70">
        <f t="shared" si="91"/>
        <v>0</v>
      </c>
      <c r="R273" s="125">
        <f t="shared" si="91"/>
        <v>0</v>
      </c>
    </row>
    <row r="274" spans="1:18" ht="12.75">
      <c r="A274" s="184"/>
      <c r="B274" s="187"/>
      <c r="C274" s="167"/>
      <c r="D274" s="189"/>
      <c r="E274" s="105" t="s">
        <v>16</v>
      </c>
      <c r="F274" s="100">
        <f>F277+F279+F281+F283+F285+F287+F289+F291+F293+F295+F297</f>
        <v>24220</v>
      </c>
      <c r="G274" s="13">
        <f>G277+G279+G281+G283+G285+G287+G289+G291+G293+G295+G297</f>
        <v>2320</v>
      </c>
      <c r="H274" s="13">
        <f aca="true" t="shared" si="92" ref="H274:R274">H277+H279+H281+H283+H285+H287+H289+H291+H293+H295+H297</f>
        <v>2440</v>
      </c>
      <c r="I274" s="13">
        <f t="shared" si="92"/>
        <v>2030</v>
      </c>
      <c r="J274" s="13">
        <f t="shared" si="92"/>
        <v>1750</v>
      </c>
      <c r="K274" s="13">
        <f t="shared" si="92"/>
        <v>2100</v>
      </c>
      <c r="L274" s="13">
        <f t="shared" si="92"/>
        <v>7440</v>
      </c>
      <c r="M274" s="67">
        <f t="shared" si="92"/>
        <v>6140</v>
      </c>
      <c r="N274" s="67">
        <f t="shared" si="92"/>
        <v>0</v>
      </c>
      <c r="O274" s="67">
        <f t="shared" si="92"/>
        <v>0</v>
      </c>
      <c r="P274" s="67">
        <f t="shared" si="92"/>
        <v>0</v>
      </c>
      <c r="Q274" s="67">
        <f t="shared" si="92"/>
        <v>0</v>
      </c>
      <c r="R274" s="116">
        <f t="shared" si="92"/>
        <v>0</v>
      </c>
    </row>
    <row r="275" spans="1:18" ht="12.75">
      <c r="A275" s="184"/>
      <c r="B275" s="187"/>
      <c r="C275" s="167"/>
      <c r="D275" s="189"/>
      <c r="E275" s="105" t="s">
        <v>17</v>
      </c>
      <c r="F275" s="100">
        <f>F278+F280+F282+F284+F286+F288+F290+F292+F294+F296+F298</f>
        <v>217980</v>
      </c>
      <c r="G275" s="13">
        <f>G278+G280+G282+G284+G286+G288+G290+G292+G294+G296+G298</f>
        <v>20880</v>
      </c>
      <c r="H275" s="13">
        <f aca="true" t="shared" si="93" ref="H275:R275">H278+H280+H282+H284+H286+H288+H290+H292+H294+H296+H298</f>
        <v>21960</v>
      </c>
      <c r="I275" s="13">
        <f t="shared" si="93"/>
        <v>18270</v>
      </c>
      <c r="J275" s="13">
        <f t="shared" si="93"/>
        <v>15750</v>
      </c>
      <c r="K275" s="13">
        <f t="shared" si="93"/>
        <v>18900</v>
      </c>
      <c r="L275" s="13">
        <f t="shared" si="93"/>
        <v>66960</v>
      </c>
      <c r="M275" s="67">
        <f t="shared" si="93"/>
        <v>55260</v>
      </c>
      <c r="N275" s="67">
        <f t="shared" si="93"/>
        <v>0</v>
      </c>
      <c r="O275" s="67">
        <f t="shared" si="93"/>
        <v>0</v>
      </c>
      <c r="P275" s="67">
        <f t="shared" si="93"/>
        <v>0</v>
      </c>
      <c r="Q275" s="67">
        <f t="shared" si="93"/>
        <v>0</v>
      </c>
      <c r="R275" s="116">
        <f t="shared" si="93"/>
        <v>0</v>
      </c>
    </row>
    <row r="276" spans="1:18" ht="26.25" thickBot="1">
      <c r="A276" s="185"/>
      <c r="B276" s="188"/>
      <c r="C276" s="162"/>
      <c r="D276" s="190"/>
      <c r="E276" s="106" t="s">
        <v>18</v>
      </c>
      <c r="F276" s="103">
        <f>SUM(G276:M276)</f>
        <v>0</v>
      </c>
      <c r="G276" s="40">
        <v>0</v>
      </c>
      <c r="H276" s="40">
        <v>0</v>
      </c>
      <c r="I276" s="40">
        <v>0</v>
      </c>
      <c r="J276" s="40">
        <v>0</v>
      </c>
      <c r="K276" s="40">
        <v>0</v>
      </c>
      <c r="L276" s="40">
        <v>0</v>
      </c>
      <c r="M276" s="71">
        <v>0</v>
      </c>
      <c r="N276" s="71">
        <v>0</v>
      </c>
      <c r="O276" s="71">
        <v>0</v>
      </c>
      <c r="P276" s="71">
        <v>0</v>
      </c>
      <c r="Q276" s="71">
        <v>0</v>
      </c>
      <c r="R276" s="126">
        <v>0</v>
      </c>
    </row>
    <row r="277" spans="1:18" ht="18.75" customHeight="1">
      <c r="A277" s="163" t="s">
        <v>103</v>
      </c>
      <c r="B277" s="165" t="s">
        <v>144</v>
      </c>
      <c r="C277" s="167" t="s">
        <v>55</v>
      </c>
      <c r="D277" s="167" t="s">
        <v>50</v>
      </c>
      <c r="E277" s="96" t="s">
        <v>16</v>
      </c>
      <c r="F277" s="101">
        <f>SUM(G277:R277)</f>
        <v>350</v>
      </c>
      <c r="G277" s="38">
        <v>0</v>
      </c>
      <c r="H277" s="38">
        <v>0</v>
      </c>
      <c r="I277" s="38">
        <v>0</v>
      </c>
      <c r="J277" s="38">
        <v>350</v>
      </c>
      <c r="K277" s="38">
        <v>0</v>
      </c>
      <c r="L277" s="38">
        <v>0</v>
      </c>
      <c r="M277" s="68">
        <v>0</v>
      </c>
      <c r="N277" s="68">
        <v>0</v>
      </c>
      <c r="O277" s="68">
        <v>0</v>
      </c>
      <c r="P277" s="68">
        <v>0</v>
      </c>
      <c r="Q277" s="68">
        <v>0</v>
      </c>
      <c r="R277" s="127">
        <v>0</v>
      </c>
    </row>
    <row r="278" spans="1:18" ht="18.75" customHeight="1">
      <c r="A278" s="164"/>
      <c r="B278" s="166"/>
      <c r="C278" s="168"/>
      <c r="D278" s="168"/>
      <c r="E278" s="36" t="s">
        <v>17</v>
      </c>
      <c r="F278" s="101">
        <f aca="true" t="shared" si="94" ref="F278:F298">SUM(G278:R278)</f>
        <v>3150</v>
      </c>
      <c r="G278" s="13">
        <v>0</v>
      </c>
      <c r="H278" s="13">
        <v>0</v>
      </c>
      <c r="I278" s="13">
        <v>0</v>
      </c>
      <c r="J278" s="13">
        <v>3150</v>
      </c>
      <c r="K278" s="13">
        <v>0</v>
      </c>
      <c r="L278" s="13">
        <v>0</v>
      </c>
      <c r="M278" s="67">
        <v>0</v>
      </c>
      <c r="N278" s="67">
        <v>0</v>
      </c>
      <c r="O278" s="67">
        <v>0</v>
      </c>
      <c r="P278" s="67">
        <v>0</v>
      </c>
      <c r="Q278" s="67">
        <v>0</v>
      </c>
      <c r="R278" s="116">
        <v>0</v>
      </c>
    </row>
    <row r="279" spans="1:18" ht="18.75" customHeight="1">
      <c r="A279" s="157" t="s">
        <v>104</v>
      </c>
      <c r="B279" s="159" t="s">
        <v>145</v>
      </c>
      <c r="C279" s="161" t="s">
        <v>55</v>
      </c>
      <c r="D279" s="161" t="s">
        <v>60</v>
      </c>
      <c r="E279" s="36" t="s">
        <v>16</v>
      </c>
      <c r="F279" s="101">
        <f t="shared" si="94"/>
        <v>3900</v>
      </c>
      <c r="G279" s="13">
        <v>0</v>
      </c>
      <c r="H279" s="13">
        <v>0</v>
      </c>
      <c r="I279" s="13">
        <v>0</v>
      </c>
      <c r="J279" s="13">
        <v>0</v>
      </c>
      <c r="K279" s="13">
        <v>0</v>
      </c>
      <c r="L279" s="13">
        <v>0</v>
      </c>
      <c r="M279" s="67">
        <v>3900</v>
      </c>
      <c r="N279" s="67">
        <v>0</v>
      </c>
      <c r="O279" s="67">
        <v>0</v>
      </c>
      <c r="P279" s="67">
        <v>0</v>
      </c>
      <c r="Q279" s="67">
        <v>0</v>
      </c>
      <c r="R279" s="116">
        <v>0</v>
      </c>
    </row>
    <row r="280" spans="1:18" ht="18.75" customHeight="1">
      <c r="A280" s="164"/>
      <c r="B280" s="166"/>
      <c r="C280" s="168"/>
      <c r="D280" s="168"/>
      <c r="E280" s="36" t="s">
        <v>17</v>
      </c>
      <c r="F280" s="101">
        <f t="shared" si="94"/>
        <v>35100</v>
      </c>
      <c r="G280" s="13">
        <v>0</v>
      </c>
      <c r="H280" s="13">
        <v>0</v>
      </c>
      <c r="I280" s="13">
        <v>0</v>
      </c>
      <c r="J280" s="13">
        <v>0</v>
      </c>
      <c r="K280" s="13">
        <v>0</v>
      </c>
      <c r="L280" s="13">
        <v>0</v>
      </c>
      <c r="M280" s="67">
        <v>35100</v>
      </c>
      <c r="N280" s="67">
        <v>0</v>
      </c>
      <c r="O280" s="67">
        <v>0</v>
      </c>
      <c r="P280" s="67">
        <v>0</v>
      </c>
      <c r="Q280" s="67">
        <v>0</v>
      </c>
      <c r="R280" s="116">
        <v>0</v>
      </c>
    </row>
    <row r="281" spans="1:18" ht="18.75" customHeight="1">
      <c r="A281" s="157" t="s">
        <v>105</v>
      </c>
      <c r="B281" s="159" t="s">
        <v>148</v>
      </c>
      <c r="C281" s="161" t="s">
        <v>55</v>
      </c>
      <c r="D281" s="3" t="s">
        <v>42</v>
      </c>
      <c r="E281" s="36" t="s">
        <v>16</v>
      </c>
      <c r="F281" s="101">
        <f t="shared" si="94"/>
        <v>450</v>
      </c>
      <c r="G281" s="13">
        <v>0</v>
      </c>
      <c r="H281" s="13">
        <v>450</v>
      </c>
      <c r="I281" s="13">
        <v>0</v>
      </c>
      <c r="J281" s="13">
        <v>0</v>
      </c>
      <c r="K281" s="13">
        <v>0</v>
      </c>
      <c r="L281" s="13">
        <v>0</v>
      </c>
      <c r="M281" s="67">
        <v>0</v>
      </c>
      <c r="N281" s="67">
        <v>0</v>
      </c>
      <c r="O281" s="67">
        <v>0</v>
      </c>
      <c r="P281" s="67">
        <v>0</v>
      </c>
      <c r="Q281" s="67">
        <v>0</v>
      </c>
      <c r="R281" s="116">
        <v>0</v>
      </c>
    </row>
    <row r="282" spans="1:18" ht="18.75" customHeight="1">
      <c r="A282" s="164"/>
      <c r="B282" s="166"/>
      <c r="C282" s="168"/>
      <c r="D282" s="3"/>
      <c r="E282" s="36" t="s">
        <v>17</v>
      </c>
      <c r="F282" s="101">
        <f t="shared" si="94"/>
        <v>4050</v>
      </c>
      <c r="G282" s="13">
        <v>0</v>
      </c>
      <c r="H282" s="13">
        <v>4050</v>
      </c>
      <c r="I282" s="13">
        <v>0</v>
      </c>
      <c r="J282" s="13">
        <v>0</v>
      </c>
      <c r="K282" s="13">
        <v>0</v>
      </c>
      <c r="L282" s="13">
        <v>0</v>
      </c>
      <c r="M282" s="67">
        <v>0</v>
      </c>
      <c r="N282" s="67">
        <v>0</v>
      </c>
      <c r="O282" s="67">
        <v>0</v>
      </c>
      <c r="P282" s="67">
        <v>0</v>
      </c>
      <c r="Q282" s="67">
        <v>0</v>
      </c>
      <c r="R282" s="116">
        <v>0</v>
      </c>
    </row>
    <row r="283" spans="1:18" ht="25.5" customHeight="1">
      <c r="A283" s="157" t="s">
        <v>108</v>
      </c>
      <c r="B283" s="159" t="s">
        <v>149</v>
      </c>
      <c r="C283" s="161" t="s">
        <v>55</v>
      </c>
      <c r="D283" s="161" t="s">
        <v>58</v>
      </c>
      <c r="E283" s="36" t="s">
        <v>16</v>
      </c>
      <c r="F283" s="101">
        <f t="shared" si="94"/>
        <v>4500</v>
      </c>
      <c r="G283" s="13">
        <v>0</v>
      </c>
      <c r="H283" s="13">
        <v>0</v>
      </c>
      <c r="I283" s="13">
        <v>0</v>
      </c>
      <c r="J283" s="13">
        <v>0</v>
      </c>
      <c r="K283" s="13">
        <v>0</v>
      </c>
      <c r="L283" s="13">
        <v>4500</v>
      </c>
      <c r="M283" s="67">
        <v>0</v>
      </c>
      <c r="N283" s="67">
        <v>0</v>
      </c>
      <c r="O283" s="67">
        <v>0</v>
      </c>
      <c r="P283" s="67">
        <v>0</v>
      </c>
      <c r="Q283" s="67">
        <v>0</v>
      </c>
      <c r="R283" s="116">
        <v>0</v>
      </c>
    </row>
    <row r="284" spans="1:18" ht="25.5" customHeight="1">
      <c r="A284" s="164"/>
      <c r="B284" s="166"/>
      <c r="C284" s="168"/>
      <c r="D284" s="168"/>
      <c r="E284" s="36" t="s">
        <v>17</v>
      </c>
      <c r="F284" s="101">
        <f t="shared" si="94"/>
        <v>40500</v>
      </c>
      <c r="G284" s="13">
        <v>0</v>
      </c>
      <c r="H284" s="13">
        <v>0</v>
      </c>
      <c r="I284" s="13">
        <v>0</v>
      </c>
      <c r="J284" s="13">
        <v>0</v>
      </c>
      <c r="K284" s="13">
        <v>0</v>
      </c>
      <c r="L284" s="13">
        <v>40500</v>
      </c>
      <c r="M284" s="67">
        <v>0</v>
      </c>
      <c r="N284" s="67">
        <v>0</v>
      </c>
      <c r="O284" s="67">
        <v>0</v>
      </c>
      <c r="P284" s="67">
        <v>0</v>
      </c>
      <c r="Q284" s="67">
        <v>0</v>
      </c>
      <c r="R284" s="116">
        <v>0</v>
      </c>
    </row>
    <row r="285" spans="1:18" ht="12.75">
      <c r="A285" s="157" t="s">
        <v>109</v>
      </c>
      <c r="B285" s="159" t="s">
        <v>150</v>
      </c>
      <c r="C285" s="161" t="s">
        <v>74</v>
      </c>
      <c r="D285" s="161" t="s">
        <v>29</v>
      </c>
      <c r="E285" s="36" t="s">
        <v>16</v>
      </c>
      <c r="F285" s="101">
        <f t="shared" si="94"/>
        <v>40</v>
      </c>
      <c r="G285" s="13">
        <v>40</v>
      </c>
      <c r="H285" s="13">
        <v>0</v>
      </c>
      <c r="I285" s="13">
        <v>0</v>
      </c>
      <c r="J285" s="13">
        <v>0</v>
      </c>
      <c r="K285" s="13">
        <v>0</v>
      </c>
      <c r="L285" s="13">
        <v>0</v>
      </c>
      <c r="M285" s="67">
        <v>0</v>
      </c>
      <c r="N285" s="67">
        <v>0</v>
      </c>
      <c r="O285" s="67">
        <v>0</v>
      </c>
      <c r="P285" s="67">
        <v>0</v>
      </c>
      <c r="Q285" s="67">
        <v>0</v>
      </c>
      <c r="R285" s="116">
        <v>0</v>
      </c>
    </row>
    <row r="286" spans="1:18" ht="12.75">
      <c r="A286" s="164"/>
      <c r="B286" s="166"/>
      <c r="C286" s="168"/>
      <c r="D286" s="168"/>
      <c r="E286" s="36" t="s">
        <v>17</v>
      </c>
      <c r="F286" s="101">
        <f t="shared" si="94"/>
        <v>360</v>
      </c>
      <c r="G286" s="13">
        <v>360</v>
      </c>
      <c r="H286" s="13">
        <v>0</v>
      </c>
      <c r="I286" s="13">
        <v>0</v>
      </c>
      <c r="J286" s="13">
        <v>0</v>
      </c>
      <c r="K286" s="13">
        <v>0</v>
      </c>
      <c r="L286" s="13">
        <v>0</v>
      </c>
      <c r="M286" s="67">
        <v>0</v>
      </c>
      <c r="N286" s="67">
        <v>0</v>
      </c>
      <c r="O286" s="67">
        <v>0</v>
      </c>
      <c r="P286" s="67">
        <v>0</v>
      </c>
      <c r="Q286" s="67">
        <v>0</v>
      </c>
      <c r="R286" s="116">
        <v>0</v>
      </c>
    </row>
    <row r="287" spans="1:18" ht="18.75" customHeight="1">
      <c r="A287" s="157" t="s">
        <v>110</v>
      </c>
      <c r="B287" s="159" t="s">
        <v>151</v>
      </c>
      <c r="C287" s="161" t="s">
        <v>74</v>
      </c>
      <c r="D287" s="161" t="s">
        <v>29</v>
      </c>
      <c r="E287" s="36" t="s">
        <v>16</v>
      </c>
      <c r="F287" s="101">
        <f t="shared" si="94"/>
        <v>40</v>
      </c>
      <c r="G287" s="13">
        <v>40</v>
      </c>
      <c r="H287" s="13">
        <v>0</v>
      </c>
      <c r="I287" s="13">
        <v>0</v>
      </c>
      <c r="J287" s="13">
        <v>0</v>
      </c>
      <c r="K287" s="13">
        <v>0</v>
      </c>
      <c r="L287" s="13">
        <v>0</v>
      </c>
      <c r="M287" s="67">
        <v>0</v>
      </c>
      <c r="N287" s="67">
        <v>0</v>
      </c>
      <c r="O287" s="67">
        <v>0</v>
      </c>
      <c r="P287" s="67">
        <v>0</v>
      </c>
      <c r="Q287" s="67">
        <v>0</v>
      </c>
      <c r="R287" s="116">
        <v>0</v>
      </c>
    </row>
    <row r="288" spans="1:18" ht="18.75" customHeight="1">
      <c r="A288" s="164"/>
      <c r="B288" s="166"/>
      <c r="C288" s="168"/>
      <c r="D288" s="168"/>
      <c r="E288" s="36" t="s">
        <v>17</v>
      </c>
      <c r="F288" s="101">
        <f t="shared" si="94"/>
        <v>360</v>
      </c>
      <c r="G288" s="13">
        <v>360</v>
      </c>
      <c r="H288" s="13">
        <v>0</v>
      </c>
      <c r="I288" s="13">
        <v>0</v>
      </c>
      <c r="J288" s="13">
        <v>0</v>
      </c>
      <c r="K288" s="13">
        <v>0</v>
      </c>
      <c r="L288" s="13">
        <v>0</v>
      </c>
      <c r="M288" s="67">
        <v>0</v>
      </c>
      <c r="N288" s="67">
        <v>0</v>
      </c>
      <c r="O288" s="67">
        <v>0</v>
      </c>
      <c r="P288" s="67">
        <v>0</v>
      </c>
      <c r="Q288" s="67">
        <v>0</v>
      </c>
      <c r="R288" s="116">
        <v>0</v>
      </c>
    </row>
    <row r="289" spans="1:18" ht="12.75">
      <c r="A289" s="157" t="s">
        <v>113</v>
      </c>
      <c r="B289" s="159" t="s">
        <v>152</v>
      </c>
      <c r="C289" s="161" t="s">
        <v>74</v>
      </c>
      <c r="D289" s="161" t="s">
        <v>29</v>
      </c>
      <c r="E289" s="36" t="s">
        <v>16</v>
      </c>
      <c r="F289" s="101">
        <f t="shared" si="94"/>
        <v>40</v>
      </c>
      <c r="G289" s="13">
        <v>40</v>
      </c>
      <c r="H289" s="13">
        <v>0</v>
      </c>
      <c r="I289" s="13">
        <v>0</v>
      </c>
      <c r="J289" s="13">
        <v>0</v>
      </c>
      <c r="K289" s="13">
        <v>0</v>
      </c>
      <c r="L289" s="13">
        <v>0</v>
      </c>
      <c r="M289" s="67">
        <v>0</v>
      </c>
      <c r="N289" s="67">
        <v>0</v>
      </c>
      <c r="O289" s="67">
        <v>0</v>
      </c>
      <c r="P289" s="67">
        <v>0</v>
      </c>
      <c r="Q289" s="67">
        <v>0</v>
      </c>
      <c r="R289" s="116">
        <v>0</v>
      </c>
    </row>
    <row r="290" spans="1:18" ht="12.75">
      <c r="A290" s="164"/>
      <c r="B290" s="166"/>
      <c r="C290" s="168"/>
      <c r="D290" s="168"/>
      <c r="E290" s="36" t="s">
        <v>17</v>
      </c>
      <c r="F290" s="101">
        <f t="shared" si="94"/>
        <v>360</v>
      </c>
      <c r="G290" s="13">
        <v>360</v>
      </c>
      <c r="H290" s="13">
        <v>0</v>
      </c>
      <c r="I290" s="13">
        <v>0</v>
      </c>
      <c r="J290" s="13">
        <v>0</v>
      </c>
      <c r="K290" s="13">
        <v>0</v>
      </c>
      <c r="L290" s="13">
        <v>0</v>
      </c>
      <c r="M290" s="67">
        <v>0</v>
      </c>
      <c r="N290" s="67">
        <v>0</v>
      </c>
      <c r="O290" s="67">
        <v>0</v>
      </c>
      <c r="P290" s="67">
        <v>0</v>
      </c>
      <c r="Q290" s="67">
        <v>0</v>
      </c>
      <c r="R290" s="116">
        <v>0</v>
      </c>
    </row>
    <row r="291" spans="1:18" ht="18.75" customHeight="1">
      <c r="A291" s="157" t="s">
        <v>114</v>
      </c>
      <c r="B291" s="159" t="s">
        <v>153</v>
      </c>
      <c r="C291" s="161" t="s">
        <v>74</v>
      </c>
      <c r="D291" s="3" t="s">
        <v>34</v>
      </c>
      <c r="E291" s="36" t="s">
        <v>16</v>
      </c>
      <c r="F291" s="101">
        <f t="shared" si="94"/>
        <v>200</v>
      </c>
      <c r="G291" s="13">
        <v>100</v>
      </c>
      <c r="H291" s="13">
        <v>100</v>
      </c>
      <c r="I291" s="13">
        <v>0</v>
      </c>
      <c r="J291" s="13">
        <v>0</v>
      </c>
      <c r="K291" s="13">
        <v>0</v>
      </c>
      <c r="L291" s="13">
        <v>0</v>
      </c>
      <c r="M291" s="67">
        <v>0</v>
      </c>
      <c r="N291" s="67">
        <v>0</v>
      </c>
      <c r="O291" s="67">
        <v>0</v>
      </c>
      <c r="P291" s="67">
        <v>0</v>
      </c>
      <c r="Q291" s="67">
        <v>0</v>
      </c>
      <c r="R291" s="116">
        <v>0</v>
      </c>
    </row>
    <row r="292" spans="1:18" ht="18.75" customHeight="1">
      <c r="A292" s="164"/>
      <c r="B292" s="166"/>
      <c r="C292" s="168"/>
      <c r="D292" s="3"/>
      <c r="E292" s="36" t="s">
        <v>17</v>
      </c>
      <c r="F292" s="101">
        <f t="shared" si="94"/>
        <v>1800</v>
      </c>
      <c r="G292" s="13">
        <v>900</v>
      </c>
      <c r="H292" s="13">
        <v>900</v>
      </c>
      <c r="I292" s="13">
        <v>0</v>
      </c>
      <c r="J292" s="13">
        <v>0</v>
      </c>
      <c r="K292" s="13">
        <v>0</v>
      </c>
      <c r="L292" s="13">
        <v>0</v>
      </c>
      <c r="M292" s="67">
        <v>0</v>
      </c>
      <c r="N292" s="67">
        <v>0</v>
      </c>
      <c r="O292" s="67">
        <v>0</v>
      </c>
      <c r="P292" s="67">
        <v>0</v>
      </c>
      <c r="Q292" s="67">
        <v>0</v>
      </c>
      <c r="R292" s="116">
        <v>0</v>
      </c>
    </row>
    <row r="293" spans="1:18" ht="25.5" customHeight="1">
      <c r="A293" s="157" t="s">
        <v>135</v>
      </c>
      <c r="B293" s="159" t="s">
        <v>200</v>
      </c>
      <c r="C293" s="161" t="s">
        <v>74</v>
      </c>
      <c r="D293" s="161" t="s">
        <v>15</v>
      </c>
      <c r="E293" s="36" t="s">
        <v>16</v>
      </c>
      <c r="F293" s="101">
        <f t="shared" si="94"/>
        <v>11760</v>
      </c>
      <c r="G293" s="13">
        <v>2100</v>
      </c>
      <c r="H293" s="13">
        <v>1890</v>
      </c>
      <c r="I293" s="13">
        <v>2030</v>
      </c>
      <c r="J293" s="13">
        <v>1400</v>
      </c>
      <c r="K293" s="13">
        <v>0</v>
      </c>
      <c r="L293" s="13">
        <v>2100</v>
      </c>
      <c r="M293" s="67">
        <v>2240</v>
      </c>
      <c r="N293" s="67">
        <v>0</v>
      </c>
      <c r="O293" s="67">
        <v>0</v>
      </c>
      <c r="P293" s="67">
        <v>0</v>
      </c>
      <c r="Q293" s="67">
        <v>0</v>
      </c>
      <c r="R293" s="116">
        <v>0</v>
      </c>
    </row>
    <row r="294" spans="1:18" ht="25.5" customHeight="1">
      <c r="A294" s="192"/>
      <c r="B294" s="166"/>
      <c r="C294" s="191"/>
      <c r="D294" s="191"/>
      <c r="E294" s="36" t="s">
        <v>17</v>
      </c>
      <c r="F294" s="101">
        <f t="shared" si="94"/>
        <v>105840</v>
      </c>
      <c r="G294" s="13">
        <v>18900</v>
      </c>
      <c r="H294" s="13">
        <v>17010</v>
      </c>
      <c r="I294" s="13">
        <v>18270</v>
      </c>
      <c r="J294" s="13">
        <v>12600</v>
      </c>
      <c r="K294" s="13">
        <v>0</v>
      </c>
      <c r="L294" s="13">
        <v>18900</v>
      </c>
      <c r="M294" s="67">
        <v>20160</v>
      </c>
      <c r="N294" s="67">
        <v>0</v>
      </c>
      <c r="O294" s="67">
        <v>0</v>
      </c>
      <c r="P294" s="67">
        <v>0</v>
      </c>
      <c r="Q294" s="67">
        <v>0</v>
      </c>
      <c r="R294" s="116">
        <v>0</v>
      </c>
    </row>
    <row r="295" spans="1:18" ht="26.25" customHeight="1">
      <c r="A295" s="157" t="s">
        <v>190</v>
      </c>
      <c r="B295" s="159" t="s">
        <v>201</v>
      </c>
      <c r="C295" s="161" t="s">
        <v>74</v>
      </c>
      <c r="D295" s="161">
        <v>2018</v>
      </c>
      <c r="E295" s="36" t="s">
        <v>16</v>
      </c>
      <c r="F295" s="101">
        <f t="shared" si="94"/>
        <v>2100</v>
      </c>
      <c r="G295" s="13">
        <v>0</v>
      </c>
      <c r="H295" s="13">
        <v>0</v>
      </c>
      <c r="I295" s="13">
        <v>0</v>
      </c>
      <c r="J295" s="13">
        <v>0</v>
      </c>
      <c r="K295" s="13">
        <v>2100</v>
      </c>
      <c r="L295" s="13">
        <v>0</v>
      </c>
      <c r="M295" s="67">
        <v>0</v>
      </c>
      <c r="N295" s="67">
        <v>0</v>
      </c>
      <c r="O295" s="67">
        <v>0</v>
      </c>
      <c r="P295" s="67">
        <v>0</v>
      </c>
      <c r="Q295" s="67">
        <v>0</v>
      </c>
      <c r="R295" s="116">
        <v>0</v>
      </c>
    </row>
    <row r="296" spans="1:18" ht="25.5" customHeight="1">
      <c r="A296" s="164"/>
      <c r="B296" s="166"/>
      <c r="C296" s="191"/>
      <c r="D296" s="168"/>
      <c r="E296" s="36" t="s">
        <v>17</v>
      </c>
      <c r="F296" s="101">
        <f t="shared" si="94"/>
        <v>18900</v>
      </c>
      <c r="G296" s="13">
        <v>0</v>
      </c>
      <c r="H296" s="13">
        <v>0</v>
      </c>
      <c r="I296" s="13">
        <v>0</v>
      </c>
      <c r="J296" s="13">
        <v>0</v>
      </c>
      <c r="K296" s="13">
        <v>18900</v>
      </c>
      <c r="L296" s="13">
        <v>0</v>
      </c>
      <c r="M296" s="67">
        <v>0</v>
      </c>
      <c r="N296" s="67">
        <v>0</v>
      </c>
      <c r="O296" s="67">
        <v>0</v>
      </c>
      <c r="P296" s="67">
        <v>0</v>
      </c>
      <c r="Q296" s="67">
        <v>0</v>
      </c>
      <c r="R296" s="116">
        <v>0</v>
      </c>
    </row>
    <row r="297" spans="1:18" ht="25.5" customHeight="1">
      <c r="A297" s="157" t="s">
        <v>192</v>
      </c>
      <c r="B297" s="159" t="s">
        <v>202</v>
      </c>
      <c r="C297" s="161" t="s">
        <v>74</v>
      </c>
      <c r="D297" s="161">
        <v>2019</v>
      </c>
      <c r="E297" s="36" t="s">
        <v>16</v>
      </c>
      <c r="F297" s="101">
        <f t="shared" si="94"/>
        <v>840</v>
      </c>
      <c r="G297" s="13">
        <v>0</v>
      </c>
      <c r="H297" s="13">
        <v>0</v>
      </c>
      <c r="I297" s="13">
        <v>0</v>
      </c>
      <c r="J297" s="13">
        <v>0</v>
      </c>
      <c r="K297" s="13">
        <v>0</v>
      </c>
      <c r="L297" s="13">
        <v>840</v>
      </c>
      <c r="M297" s="67">
        <v>0</v>
      </c>
      <c r="N297" s="67">
        <v>0</v>
      </c>
      <c r="O297" s="67">
        <v>0</v>
      </c>
      <c r="P297" s="67">
        <v>0</v>
      </c>
      <c r="Q297" s="67">
        <v>0</v>
      </c>
      <c r="R297" s="116">
        <v>0</v>
      </c>
    </row>
    <row r="298" spans="1:18" ht="25.5" customHeight="1" thickBot="1">
      <c r="A298" s="163"/>
      <c r="B298" s="165"/>
      <c r="C298" s="178"/>
      <c r="D298" s="167"/>
      <c r="E298" s="98" t="s">
        <v>17</v>
      </c>
      <c r="F298" s="128">
        <f t="shared" si="94"/>
        <v>7560</v>
      </c>
      <c r="G298" s="40">
        <v>0</v>
      </c>
      <c r="H298" s="40">
        <v>0</v>
      </c>
      <c r="I298" s="40">
        <v>0</v>
      </c>
      <c r="J298" s="40">
        <v>0</v>
      </c>
      <c r="K298" s="40">
        <v>0</v>
      </c>
      <c r="L298" s="40">
        <v>7560</v>
      </c>
      <c r="M298" s="71">
        <v>0</v>
      </c>
      <c r="N298" s="71">
        <v>0</v>
      </c>
      <c r="O298" s="71">
        <v>0</v>
      </c>
      <c r="P298" s="71">
        <v>0</v>
      </c>
      <c r="Q298" s="71">
        <v>0</v>
      </c>
      <c r="R298" s="126">
        <v>0</v>
      </c>
    </row>
    <row r="299" spans="1:18" ht="12.75">
      <c r="A299" s="169" t="s">
        <v>62</v>
      </c>
      <c r="B299" s="186" t="s">
        <v>24</v>
      </c>
      <c r="C299" s="180" t="s">
        <v>206</v>
      </c>
      <c r="D299" s="175" t="s">
        <v>15</v>
      </c>
      <c r="E299" s="94" t="s">
        <v>7</v>
      </c>
      <c r="F299" s="99">
        <f>F300+F301+F302</f>
        <v>209500</v>
      </c>
      <c r="G299" s="39">
        <f aca="true" t="shared" si="95" ref="G299:R299">G300+G301+G302</f>
        <v>22500</v>
      </c>
      <c r="H299" s="39">
        <f t="shared" si="95"/>
        <v>27000</v>
      </c>
      <c r="I299" s="39">
        <f t="shared" si="95"/>
        <v>22700</v>
      </c>
      <c r="J299" s="39">
        <f t="shared" si="95"/>
        <v>22700</v>
      </c>
      <c r="K299" s="39">
        <f t="shared" si="95"/>
        <v>67900</v>
      </c>
      <c r="L299" s="39">
        <f t="shared" si="95"/>
        <v>22900</v>
      </c>
      <c r="M299" s="70">
        <f t="shared" si="95"/>
        <v>23800</v>
      </c>
      <c r="N299" s="70">
        <f t="shared" si="95"/>
        <v>0</v>
      </c>
      <c r="O299" s="70">
        <f t="shared" si="95"/>
        <v>0</v>
      </c>
      <c r="P299" s="70">
        <f t="shared" si="95"/>
        <v>0</v>
      </c>
      <c r="Q299" s="70">
        <f t="shared" si="95"/>
        <v>0</v>
      </c>
      <c r="R299" s="125">
        <f t="shared" si="95"/>
        <v>0</v>
      </c>
    </row>
    <row r="300" spans="1:18" ht="12.75">
      <c r="A300" s="184"/>
      <c r="B300" s="187"/>
      <c r="C300" s="167"/>
      <c r="D300" s="189"/>
      <c r="E300" s="105" t="s">
        <v>16</v>
      </c>
      <c r="F300" s="100">
        <f>F303+F305+F307+F309</f>
        <v>20950</v>
      </c>
      <c r="G300" s="13">
        <f aca="true" t="shared" si="96" ref="G300:R300">G303+G305+G307+G309</f>
        <v>2250</v>
      </c>
      <c r="H300" s="13">
        <f t="shared" si="96"/>
        <v>2700</v>
      </c>
      <c r="I300" s="13">
        <f t="shared" si="96"/>
        <v>2270</v>
      </c>
      <c r="J300" s="13">
        <f t="shared" si="96"/>
        <v>2270</v>
      </c>
      <c r="K300" s="13">
        <f t="shared" si="96"/>
        <v>6790</v>
      </c>
      <c r="L300" s="13">
        <f t="shared" si="96"/>
        <v>2290</v>
      </c>
      <c r="M300" s="67">
        <f t="shared" si="96"/>
        <v>2380</v>
      </c>
      <c r="N300" s="67">
        <f t="shared" si="96"/>
        <v>0</v>
      </c>
      <c r="O300" s="67">
        <f t="shared" si="96"/>
        <v>0</v>
      </c>
      <c r="P300" s="67">
        <f t="shared" si="96"/>
        <v>0</v>
      </c>
      <c r="Q300" s="67">
        <f t="shared" si="96"/>
        <v>0</v>
      </c>
      <c r="R300" s="116">
        <f t="shared" si="96"/>
        <v>0</v>
      </c>
    </row>
    <row r="301" spans="1:18" ht="12.75">
      <c r="A301" s="184"/>
      <c r="B301" s="187"/>
      <c r="C301" s="167"/>
      <c r="D301" s="189"/>
      <c r="E301" s="105" t="s">
        <v>17</v>
      </c>
      <c r="F301" s="100">
        <f>F304+F306+F308+F310</f>
        <v>188550</v>
      </c>
      <c r="G301" s="13">
        <f aca="true" t="shared" si="97" ref="G301:R301">G304+G306+G308+G310</f>
        <v>20250</v>
      </c>
      <c r="H301" s="13">
        <f t="shared" si="97"/>
        <v>24300</v>
      </c>
      <c r="I301" s="13">
        <f t="shared" si="97"/>
        <v>20430</v>
      </c>
      <c r="J301" s="13">
        <f t="shared" si="97"/>
        <v>20430</v>
      </c>
      <c r="K301" s="13">
        <f t="shared" si="97"/>
        <v>61110</v>
      </c>
      <c r="L301" s="13">
        <f t="shared" si="97"/>
        <v>20610</v>
      </c>
      <c r="M301" s="67">
        <f t="shared" si="97"/>
        <v>21420</v>
      </c>
      <c r="N301" s="67">
        <f t="shared" si="97"/>
        <v>0</v>
      </c>
      <c r="O301" s="67">
        <f t="shared" si="97"/>
        <v>0</v>
      </c>
      <c r="P301" s="67">
        <f t="shared" si="97"/>
        <v>0</v>
      </c>
      <c r="Q301" s="67">
        <f t="shared" si="97"/>
        <v>0</v>
      </c>
      <c r="R301" s="116">
        <f t="shared" si="97"/>
        <v>0</v>
      </c>
    </row>
    <row r="302" spans="1:18" ht="26.25" thickBot="1">
      <c r="A302" s="185"/>
      <c r="B302" s="188"/>
      <c r="C302" s="162"/>
      <c r="D302" s="190"/>
      <c r="E302" s="97" t="s">
        <v>18</v>
      </c>
      <c r="F302" s="103">
        <f>SUM(G302:M302)</f>
        <v>0</v>
      </c>
      <c r="G302" s="40">
        <v>0</v>
      </c>
      <c r="H302" s="40">
        <v>0</v>
      </c>
      <c r="I302" s="40">
        <v>0</v>
      </c>
      <c r="J302" s="40">
        <v>0</v>
      </c>
      <c r="K302" s="40">
        <v>0</v>
      </c>
      <c r="L302" s="40">
        <v>0</v>
      </c>
      <c r="M302" s="71">
        <v>0</v>
      </c>
      <c r="N302" s="71">
        <v>0</v>
      </c>
      <c r="O302" s="71">
        <v>0</v>
      </c>
      <c r="P302" s="71">
        <v>0</v>
      </c>
      <c r="Q302" s="71">
        <v>0</v>
      </c>
      <c r="R302" s="126">
        <v>0</v>
      </c>
    </row>
    <row r="303" spans="1:18" ht="31.5" customHeight="1">
      <c r="A303" s="182" t="s">
        <v>103</v>
      </c>
      <c r="B303" s="183" t="s">
        <v>146</v>
      </c>
      <c r="C303" s="180" t="s">
        <v>55</v>
      </c>
      <c r="D303" s="180">
        <v>2015</v>
      </c>
      <c r="E303" s="35" t="s">
        <v>16</v>
      </c>
      <c r="F303" s="110">
        <f>SUM(G303:R303)</f>
        <v>450</v>
      </c>
      <c r="G303" s="42">
        <v>0</v>
      </c>
      <c r="H303" s="42">
        <v>450</v>
      </c>
      <c r="I303" s="42">
        <v>0</v>
      </c>
      <c r="J303" s="42">
        <v>0</v>
      </c>
      <c r="K303" s="42">
        <v>0</v>
      </c>
      <c r="L303" s="42">
        <v>0</v>
      </c>
      <c r="M303" s="76">
        <v>0</v>
      </c>
      <c r="N303" s="76">
        <v>0</v>
      </c>
      <c r="O303" s="76">
        <v>0</v>
      </c>
      <c r="P303" s="76">
        <v>0</v>
      </c>
      <c r="Q303" s="76">
        <v>0</v>
      </c>
      <c r="R303" s="139">
        <v>0</v>
      </c>
    </row>
    <row r="304" spans="1:18" ht="31.5" customHeight="1">
      <c r="A304" s="164"/>
      <c r="B304" s="166"/>
      <c r="C304" s="168"/>
      <c r="D304" s="168"/>
      <c r="E304" s="36" t="s">
        <v>17</v>
      </c>
      <c r="F304" s="100">
        <f aca="true" t="shared" si="98" ref="F304:F310">SUM(G304:R304)</f>
        <v>4050</v>
      </c>
      <c r="G304" s="13">
        <v>0</v>
      </c>
      <c r="H304" s="13">
        <v>4050</v>
      </c>
      <c r="I304" s="13">
        <v>0</v>
      </c>
      <c r="J304" s="13">
        <v>0</v>
      </c>
      <c r="K304" s="13">
        <v>0</v>
      </c>
      <c r="L304" s="13">
        <v>0</v>
      </c>
      <c r="M304" s="67">
        <v>0</v>
      </c>
      <c r="N304" s="67">
        <v>0</v>
      </c>
      <c r="O304" s="67">
        <v>0</v>
      </c>
      <c r="P304" s="67">
        <v>0</v>
      </c>
      <c r="Q304" s="67">
        <v>0</v>
      </c>
      <c r="R304" s="116">
        <v>0</v>
      </c>
    </row>
    <row r="305" spans="1:18" ht="25.5" customHeight="1">
      <c r="A305" s="157" t="s">
        <v>104</v>
      </c>
      <c r="B305" s="159" t="s">
        <v>147</v>
      </c>
      <c r="C305" s="161" t="s">
        <v>55</v>
      </c>
      <c r="D305" s="161">
        <v>2018</v>
      </c>
      <c r="E305" s="36" t="s">
        <v>16</v>
      </c>
      <c r="F305" s="100">
        <f t="shared" si="98"/>
        <v>4500</v>
      </c>
      <c r="G305" s="13">
        <v>0</v>
      </c>
      <c r="H305" s="13">
        <v>0</v>
      </c>
      <c r="I305" s="13">
        <v>0</v>
      </c>
      <c r="J305" s="13">
        <v>0</v>
      </c>
      <c r="K305" s="13">
        <v>4500</v>
      </c>
      <c r="L305" s="13">
        <v>0</v>
      </c>
      <c r="M305" s="67">
        <v>0</v>
      </c>
      <c r="N305" s="67">
        <v>0</v>
      </c>
      <c r="O305" s="67">
        <v>0</v>
      </c>
      <c r="P305" s="67">
        <v>0</v>
      </c>
      <c r="Q305" s="67">
        <v>0</v>
      </c>
      <c r="R305" s="116">
        <v>0</v>
      </c>
    </row>
    <row r="306" spans="1:18" ht="25.5" customHeight="1">
      <c r="A306" s="164"/>
      <c r="B306" s="179"/>
      <c r="C306" s="168"/>
      <c r="D306" s="168"/>
      <c r="E306" s="36" t="s">
        <v>17</v>
      </c>
      <c r="F306" s="100">
        <f t="shared" si="98"/>
        <v>40500</v>
      </c>
      <c r="G306" s="13">
        <v>0</v>
      </c>
      <c r="H306" s="13">
        <v>0</v>
      </c>
      <c r="I306" s="13">
        <v>0</v>
      </c>
      <c r="J306" s="13">
        <v>0</v>
      </c>
      <c r="K306" s="13">
        <v>40500</v>
      </c>
      <c r="L306" s="13">
        <v>0</v>
      </c>
      <c r="M306" s="67">
        <v>0</v>
      </c>
      <c r="N306" s="67">
        <v>0</v>
      </c>
      <c r="O306" s="67">
        <v>0</v>
      </c>
      <c r="P306" s="67">
        <v>0</v>
      </c>
      <c r="Q306" s="67">
        <v>0</v>
      </c>
      <c r="R306" s="116">
        <v>0</v>
      </c>
    </row>
    <row r="307" spans="1:18" ht="25.5" customHeight="1">
      <c r="A307" s="157" t="s">
        <v>105</v>
      </c>
      <c r="B307" s="159" t="s">
        <v>203</v>
      </c>
      <c r="C307" s="161" t="s">
        <v>74</v>
      </c>
      <c r="D307" s="161" t="s">
        <v>15</v>
      </c>
      <c r="E307" s="36" t="s">
        <v>16</v>
      </c>
      <c r="F307" s="100">
        <f t="shared" si="98"/>
        <v>8560</v>
      </c>
      <c r="G307" s="13">
        <v>1200</v>
      </c>
      <c r="H307" s="13">
        <v>1200</v>
      </c>
      <c r="I307" s="13">
        <v>1220</v>
      </c>
      <c r="J307" s="13">
        <v>1220</v>
      </c>
      <c r="K307" s="13">
        <v>1240</v>
      </c>
      <c r="L307" s="13">
        <v>1240</v>
      </c>
      <c r="M307" s="67">
        <v>1240</v>
      </c>
      <c r="N307" s="67">
        <v>0</v>
      </c>
      <c r="O307" s="67">
        <v>0</v>
      </c>
      <c r="P307" s="67">
        <v>0</v>
      </c>
      <c r="Q307" s="67">
        <v>0</v>
      </c>
      <c r="R307" s="116">
        <v>0</v>
      </c>
    </row>
    <row r="308" spans="1:18" ht="25.5" customHeight="1">
      <c r="A308" s="164"/>
      <c r="B308" s="166"/>
      <c r="C308" s="168"/>
      <c r="D308" s="168"/>
      <c r="E308" s="36" t="s">
        <v>17</v>
      </c>
      <c r="F308" s="100">
        <f t="shared" si="98"/>
        <v>77040</v>
      </c>
      <c r="G308" s="13">
        <v>10800</v>
      </c>
      <c r="H308" s="13">
        <v>10800</v>
      </c>
      <c r="I308" s="13">
        <v>10980</v>
      </c>
      <c r="J308" s="13">
        <v>10980</v>
      </c>
      <c r="K308" s="13">
        <v>11160</v>
      </c>
      <c r="L308" s="13">
        <v>11160</v>
      </c>
      <c r="M308" s="67">
        <v>11160</v>
      </c>
      <c r="N308" s="67">
        <v>0</v>
      </c>
      <c r="O308" s="67">
        <v>0</v>
      </c>
      <c r="P308" s="67">
        <v>0</v>
      </c>
      <c r="Q308" s="67">
        <v>0</v>
      </c>
      <c r="R308" s="116">
        <v>0</v>
      </c>
    </row>
    <row r="309" spans="1:18" ht="25.5" customHeight="1">
      <c r="A309" s="157" t="s">
        <v>108</v>
      </c>
      <c r="B309" s="159" t="s">
        <v>204</v>
      </c>
      <c r="C309" s="161" t="s">
        <v>74</v>
      </c>
      <c r="D309" s="161" t="s">
        <v>15</v>
      </c>
      <c r="E309" s="36" t="s">
        <v>16</v>
      </c>
      <c r="F309" s="100">
        <f t="shared" si="98"/>
        <v>7440</v>
      </c>
      <c r="G309" s="13">
        <v>1050</v>
      </c>
      <c r="H309" s="13">
        <v>1050</v>
      </c>
      <c r="I309" s="13">
        <v>1050</v>
      </c>
      <c r="J309" s="13">
        <v>1050</v>
      </c>
      <c r="K309" s="13">
        <v>1050</v>
      </c>
      <c r="L309" s="13">
        <v>1050</v>
      </c>
      <c r="M309" s="67">
        <v>1140</v>
      </c>
      <c r="N309" s="67">
        <v>0</v>
      </c>
      <c r="O309" s="67">
        <v>0</v>
      </c>
      <c r="P309" s="67">
        <v>0</v>
      </c>
      <c r="Q309" s="67">
        <v>0</v>
      </c>
      <c r="R309" s="116">
        <v>0</v>
      </c>
    </row>
    <row r="310" spans="1:18" ht="25.5" customHeight="1" thickBot="1">
      <c r="A310" s="163"/>
      <c r="B310" s="165"/>
      <c r="C310" s="167"/>
      <c r="D310" s="167"/>
      <c r="E310" s="98" t="s">
        <v>17</v>
      </c>
      <c r="F310" s="103">
        <f t="shared" si="98"/>
        <v>66960</v>
      </c>
      <c r="G310" s="40">
        <v>9450</v>
      </c>
      <c r="H310" s="40">
        <v>9450</v>
      </c>
      <c r="I310" s="40">
        <v>9450</v>
      </c>
      <c r="J310" s="40">
        <v>9450</v>
      </c>
      <c r="K310" s="40">
        <v>9450</v>
      </c>
      <c r="L310" s="40">
        <v>9450</v>
      </c>
      <c r="M310" s="71">
        <v>10260</v>
      </c>
      <c r="N310" s="71">
        <v>0</v>
      </c>
      <c r="O310" s="71">
        <v>0</v>
      </c>
      <c r="P310" s="71">
        <v>0</v>
      </c>
      <c r="Q310" s="71">
        <v>0</v>
      </c>
      <c r="R310" s="126">
        <v>0</v>
      </c>
    </row>
    <row r="311" spans="1:18" ht="14.25" customHeight="1">
      <c r="A311" s="169" t="s">
        <v>63</v>
      </c>
      <c r="B311" s="172" t="s">
        <v>154</v>
      </c>
      <c r="C311" s="180" t="s">
        <v>117</v>
      </c>
      <c r="D311" s="175" t="s">
        <v>15</v>
      </c>
      <c r="E311" s="94" t="s">
        <v>7</v>
      </c>
      <c r="F311" s="99">
        <f>F312+F313</f>
        <v>135000</v>
      </c>
      <c r="G311" s="39">
        <f aca="true" t="shared" si="99" ref="G311:R311">G312+G313</f>
        <v>2000</v>
      </c>
      <c r="H311" s="39">
        <f t="shared" si="99"/>
        <v>2000</v>
      </c>
      <c r="I311" s="39">
        <f t="shared" si="99"/>
        <v>14000</v>
      </c>
      <c r="J311" s="39">
        <f t="shared" si="99"/>
        <v>14000</v>
      </c>
      <c r="K311" s="39">
        <f t="shared" si="99"/>
        <v>14000</v>
      </c>
      <c r="L311" s="39">
        <f t="shared" si="99"/>
        <v>22000</v>
      </c>
      <c r="M311" s="70">
        <f t="shared" si="99"/>
        <v>23000</v>
      </c>
      <c r="N311" s="70">
        <f t="shared" si="99"/>
        <v>8000</v>
      </c>
      <c r="O311" s="70">
        <f t="shared" si="99"/>
        <v>9000</v>
      </c>
      <c r="P311" s="70">
        <f t="shared" si="99"/>
        <v>9000</v>
      </c>
      <c r="Q311" s="70">
        <f t="shared" si="99"/>
        <v>9000</v>
      </c>
      <c r="R311" s="125">
        <f t="shared" si="99"/>
        <v>9000</v>
      </c>
    </row>
    <row r="312" spans="1:18" ht="14.25" customHeight="1">
      <c r="A312" s="170"/>
      <c r="B312" s="173"/>
      <c r="C312" s="178"/>
      <c r="D312" s="176"/>
      <c r="E312" s="105" t="s">
        <v>16</v>
      </c>
      <c r="F312" s="100">
        <f>F314+F316+F318</f>
        <v>40500</v>
      </c>
      <c r="G312" s="13">
        <f aca="true" t="shared" si="100" ref="G312:R312">G314+G316+G318</f>
        <v>600</v>
      </c>
      <c r="H312" s="13">
        <f t="shared" si="100"/>
        <v>600</v>
      </c>
      <c r="I312" s="13">
        <f t="shared" si="100"/>
        <v>4200</v>
      </c>
      <c r="J312" s="13">
        <f t="shared" si="100"/>
        <v>4200</v>
      </c>
      <c r="K312" s="13">
        <f t="shared" si="100"/>
        <v>4200</v>
      </c>
      <c r="L312" s="13">
        <f t="shared" si="100"/>
        <v>6200</v>
      </c>
      <c r="M312" s="67">
        <f t="shared" si="100"/>
        <v>6500</v>
      </c>
      <c r="N312" s="67">
        <f t="shared" si="100"/>
        <v>2000</v>
      </c>
      <c r="O312" s="67">
        <f t="shared" si="100"/>
        <v>3000</v>
      </c>
      <c r="P312" s="67">
        <f t="shared" si="100"/>
        <v>3000</v>
      </c>
      <c r="Q312" s="67">
        <f t="shared" si="100"/>
        <v>3000</v>
      </c>
      <c r="R312" s="116">
        <f t="shared" si="100"/>
        <v>3000</v>
      </c>
    </row>
    <row r="313" spans="1:18" ht="14.25" customHeight="1" thickBot="1">
      <c r="A313" s="171"/>
      <c r="B313" s="174"/>
      <c r="C313" s="181"/>
      <c r="D313" s="177"/>
      <c r="E313" s="106" t="s">
        <v>17</v>
      </c>
      <c r="F313" s="103">
        <f>F315+F317+F319</f>
        <v>94500</v>
      </c>
      <c r="G313" s="40">
        <f aca="true" t="shared" si="101" ref="G313:R313">G315+G317+G319</f>
        <v>1400</v>
      </c>
      <c r="H313" s="40">
        <f t="shared" si="101"/>
        <v>1400</v>
      </c>
      <c r="I313" s="40">
        <f t="shared" si="101"/>
        <v>9800</v>
      </c>
      <c r="J313" s="40">
        <f t="shared" si="101"/>
        <v>9800</v>
      </c>
      <c r="K313" s="40">
        <f t="shared" si="101"/>
        <v>9800</v>
      </c>
      <c r="L313" s="40">
        <f t="shared" si="101"/>
        <v>15800</v>
      </c>
      <c r="M313" s="71">
        <f t="shared" si="101"/>
        <v>16500</v>
      </c>
      <c r="N313" s="71">
        <f t="shared" si="101"/>
        <v>6000</v>
      </c>
      <c r="O313" s="71">
        <f t="shared" si="101"/>
        <v>6000</v>
      </c>
      <c r="P313" s="71">
        <f t="shared" si="101"/>
        <v>6000</v>
      </c>
      <c r="Q313" s="71">
        <f t="shared" si="101"/>
        <v>6000</v>
      </c>
      <c r="R313" s="126">
        <f t="shared" si="101"/>
        <v>6000</v>
      </c>
    </row>
    <row r="314" spans="1:18" ht="12.75">
      <c r="A314" s="163" t="s">
        <v>103</v>
      </c>
      <c r="B314" s="165" t="s">
        <v>25</v>
      </c>
      <c r="C314" s="167" t="s">
        <v>74</v>
      </c>
      <c r="D314" s="167" t="s">
        <v>46</v>
      </c>
      <c r="E314" s="96" t="s">
        <v>16</v>
      </c>
      <c r="F314" s="101">
        <f aca="true" t="shared" si="102" ref="F314:F319">SUM(G314:R314)</f>
        <v>18000</v>
      </c>
      <c r="G314" s="38">
        <v>0</v>
      </c>
      <c r="H314" s="38">
        <v>0</v>
      </c>
      <c r="I314" s="38">
        <v>3600</v>
      </c>
      <c r="J314" s="38">
        <v>3600</v>
      </c>
      <c r="K314" s="38">
        <v>3600</v>
      </c>
      <c r="L314" s="38">
        <v>3600</v>
      </c>
      <c r="M314" s="38">
        <v>3600</v>
      </c>
      <c r="N314" s="68">
        <v>0</v>
      </c>
      <c r="O314" s="68">
        <v>0</v>
      </c>
      <c r="P314" s="68">
        <v>0</v>
      </c>
      <c r="Q314" s="68">
        <v>0</v>
      </c>
      <c r="R314" s="127">
        <v>0</v>
      </c>
    </row>
    <row r="315" spans="1:18" ht="12.75">
      <c r="A315" s="164"/>
      <c r="B315" s="166"/>
      <c r="C315" s="168"/>
      <c r="D315" s="168"/>
      <c r="E315" s="36" t="s">
        <v>17</v>
      </c>
      <c r="F315" s="101">
        <f t="shared" si="102"/>
        <v>42000</v>
      </c>
      <c r="G315" s="13">
        <v>0</v>
      </c>
      <c r="H315" s="13">
        <v>0</v>
      </c>
      <c r="I315" s="13">
        <v>8400</v>
      </c>
      <c r="J315" s="13">
        <v>8400</v>
      </c>
      <c r="K315" s="13">
        <v>8400</v>
      </c>
      <c r="L315" s="13">
        <v>8400</v>
      </c>
      <c r="M315" s="13">
        <v>8400</v>
      </c>
      <c r="N315" s="67">
        <v>0</v>
      </c>
      <c r="O315" s="67">
        <v>0</v>
      </c>
      <c r="P315" s="67">
        <v>0</v>
      </c>
      <c r="Q315" s="67">
        <v>0</v>
      </c>
      <c r="R315" s="116">
        <v>0</v>
      </c>
    </row>
    <row r="316" spans="1:18" ht="12.75">
      <c r="A316" s="157" t="s">
        <v>104</v>
      </c>
      <c r="B316" s="159" t="s">
        <v>21</v>
      </c>
      <c r="C316" s="161" t="s">
        <v>74</v>
      </c>
      <c r="D316" s="161" t="s">
        <v>226</v>
      </c>
      <c r="E316" s="36" t="s">
        <v>16</v>
      </c>
      <c r="F316" s="101">
        <f t="shared" si="102"/>
        <v>18000</v>
      </c>
      <c r="G316" s="13">
        <v>0</v>
      </c>
      <c r="H316" s="13">
        <v>0</v>
      </c>
      <c r="I316" s="13">
        <v>0</v>
      </c>
      <c r="J316" s="13">
        <v>0</v>
      </c>
      <c r="K316" s="13">
        <v>0</v>
      </c>
      <c r="L316" s="13">
        <v>2000</v>
      </c>
      <c r="M316" s="67">
        <v>2000</v>
      </c>
      <c r="N316" s="67">
        <v>2000</v>
      </c>
      <c r="O316" s="67">
        <v>3000</v>
      </c>
      <c r="P316" s="67">
        <v>3000</v>
      </c>
      <c r="Q316" s="67">
        <v>3000</v>
      </c>
      <c r="R316" s="116">
        <v>3000</v>
      </c>
    </row>
    <row r="317" spans="1:18" ht="12.75">
      <c r="A317" s="164"/>
      <c r="B317" s="166"/>
      <c r="C317" s="168"/>
      <c r="D317" s="168"/>
      <c r="E317" s="36" t="s">
        <v>17</v>
      </c>
      <c r="F317" s="101">
        <f t="shared" si="102"/>
        <v>42000</v>
      </c>
      <c r="G317" s="13">
        <v>0</v>
      </c>
      <c r="H317" s="13">
        <v>0</v>
      </c>
      <c r="I317" s="13">
        <v>0</v>
      </c>
      <c r="J317" s="13">
        <v>0</v>
      </c>
      <c r="K317" s="13">
        <v>0</v>
      </c>
      <c r="L317" s="13">
        <v>6000</v>
      </c>
      <c r="M317" s="13">
        <v>6000</v>
      </c>
      <c r="N317" s="13">
        <v>6000</v>
      </c>
      <c r="O317" s="13">
        <v>6000</v>
      </c>
      <c r="P317" s="13">
        <v>6000</v>
      </c>
      <c r="Q317" s="13">
        <v>6000</v>
      </c>
      <c r="R317" s="116">
        <v>6000</v>
      </c>
    </row>
    <row r="318" spans="1:18" ht="12.75">
      <c r="A318" s="157" t="s">
        <v>105</v>
      </c>
      <c r="B318" s="159" t="s">
        <v>156</v>
      </c>
      <c r="C318" s="161" t="s">
        <v>74</v>
      </c>
      <c r="D318" s="161" t="s">
        <v>15</v>
      </c>
      <c r="E318" s="36" t="s">
        <v>16</v>
      </c>
      <c r="F318" s="101">
        <f t="shared" si="102"/>
        <v>4500</v>
      </c>
      <c r="G318" s="13">
        <v>600</v>
      </c>
      <c r="H318" s="13">
        <v>600</v>
      </c>
      <c r="I318" s="13">
        <v>600</v>
      </c>
      <c r="J318" s="13">
        <v>600</v>
      </c>
      <c r="K318" s="13">
        <v>600</v>
      </c>
      <c r="L318" s="13">
        <v>600</v>
      </c>
      <c r="M318" s="67">
        <v>900</v>
      </c>
      <c r="N318" s="67">
        <v>0</v>
      </c>
      <c r="O318" s="67">
        <v>0</v>
      </c>
      <c r="P318" s="67">
        <v>0</v>
      </c>
      <c r="Q318" s="67">
        <v>0</v>
      </c>
      <c r="R318" s="116">
        <v>0</v>
      </c>
    </row>
    <row r="319" spans="1:18" ht="13.5" thickBot="1">
      <c r="A319" s="158"/>
      <c r="B319" s="160"/>
      <c r="C319" s="162"/>
      <c r="D319" s="162"/>
      <c r="E319" s="44" t="s">
        <v>17</v>
      </c>
      <c r="F319" s="128">
        <f t="shared" si="102"/>
        <v>10500</v>
      </c>
      <c r="G319" s="40">
        <v>1400</v>
      </c>
      <c r="H319" s="40">
        <v>1400</v>
      </c>
      <c r="I319" s="40">
        <v>1400</v>
      </c>
      <c r="J319" s="40">
        <v>1400</v>
      </c>
      <c r="K319" s="40">
        <v>1400</v>
      </c>
      <c r="L319" s="40">
        <v>1400</v>
      </c>
      <c r="M319" s="71">
        <v>2100</v>
      </c>
      <c r="N319" s="71">
        <v>0</v>
      </c>
      <c r="O319" s="71">
        <v>0</v>
      </c>
      <c r="P319" s="71">
        <v>0</v>
      </c>
      <c r="Q319" s="71">
        <v>0</v>
      </c>
      <c r="R319" s="126">
        <v>0</v>
      </c>
    </row>
    <row r="320" spans="1:18" s="4" customFormat="1" ht="13.5" thickBot="1">
      <c r="A320" s="52"/>
      <c r="B320" s="23"/>
      <c r="C320" s="21"/>
      <c r="D320" s="21"/>
      <c r="E320" s="107"/>
      <c r="F320" s="111"/>
      <c r="G320" s="41"/>
      <c r="H320" s="41"/>
      <c r="I320" s="41"/>
      <c r="J320" s="41"/>
      <c r="K320" s="41"/>
      <c r="L320" s="41"/>
      <c r="M320" s="77"/>
      <c r="N320" s="142"/>
      <c r="O320" s="142"/>
      <c r="P320" s="142"/>
      <c r="Q320" s="142"/>
      <c r="R320" s="143"/>
    </row>
    <row r="321" spans="1:18" s="4" customFormat="1" ht="14.25">
      <c r="A321" s="29"/>
      <c r="B321" s="270" t="s">
        <v>160</v>
      </c>
      <c r="C321" s="18"/>
      <c r="D321" s="272"/>
      <c r="E321" s="104" t="s">
        <v>7</v>
      </c>
      <c r="F321" s="82">
        <f>F322+F323+F324</f>
        <v>3923759.9</v>
      </c>
      <c r="G321" s="30">
        <f aca="true" t="shared" si="103" ref="G321:R321">G322+G323+G324</f>
        <v>158099.7</v>
      </c>
      <c r="H321" s="30">
        <f t="shared" si="103"/>
        <v>264351.5</v>
      </c>
      <c r="I321" s="30">
        <f t="shared" si="103"/>
        <v>307686.1</v>
      </c>
      <c r="J321" s="30">
        <f t="shared" si="103"/>
        <v>597786.4</v>
      </c>
      <c r="K321" s="30">
        <f t="shared" si="103"/>
        <v>666349.7</v>
      </c>
      <c r="L321" s="30">
        <f t="shared" si="103"/>
        <v>732092.6000000001</v>
      </c>
      <c r="M321" s="61">
        <f t="shared" si="103"/>
        <v>666543.9</v>
      </c>
      <c r="N321" s="61">
        <f t="shared" si="103"/>
        <v>145850</v>
      </c>
      <c r="O321" s="61">
        <f t="shared" si="103"/>
        <v>138400</v>
      </c>
      <c r="P321" s="61">
        <f t="shared" si="103"/>
        <v>91400</v>
      </c>
      <c r="Q321" s="61">
        <f t="shared" si="103"/>
        <v>77100</v>
      </c>
      <c r="R321" s="136">
        <f t="shared" si="103"/>
        <v>78100</v>
      </c>
    </row>
    <row r="322" spans="1:18" s="14" customFormat="1" ht="12.75">
      <c r="A322" s="31"/>
      <c r="B322" s="269"/>
      <c r="C322" s="3"/>
      <c r="D322" s="273"/>
      <c r="E322" s="105" t="s">
        <v>16</v>
      </c>
      <c r="F322" s="112">
        <f aca="true" t="shared" si="104" ref="F322:R324">F17+F72</f>
        <v>738446.1</v>
      </c>
      <c r="G322" s="10">
        <f t="shared" si="104"/>
        <v>26980</v>
      </c>
      <c r="H322" s="10">
        <f t="shared" si="104"/>
        <v>41945.1</v>
      </c>
      <c r="I322" s="10">
        <f t="shared" si="104"/>
        <v>47188.6</v>
      </c>
      <c r="J322" s="10">
        <f t="shared" si="104"/>
        <v>126638.7</v>
      </c>
      <c r="K322" s="10">
        <f t="shared" si="104"/>
        <v>126900</v>
      </c>
      <c r="L322" s="10">
        <f t="shared" si="104"/>
        <v>144659.3</v>
      </c>
      <c r="M322" s="78">
        <f t="shared" si="104"/>
        <v>137384.4</v>
      </c>
      <c r="N322" s="78">
        <f t="shared" si="104"/>
        <v>26060</v>
      </c>
      <c r="O322" s="78">
        <f t="shared" si="104"/>
        <v>26310</v>
      </c>
      <c r="P322" s="78">
        <f t="shared" si="104"/>
        <v>13660</v>
      </c>
      <c r="Q322" s="78">
        <f t="shared" si="104"/>
        <v>10360</v>
      </c>
      <c r="R322" s="144">
        <f t="shared" si="104"/>
        <v>10360</v>
      </c>
    </row>
    <row r="323" spans="1:18" s="14" customFormat="1" ht="12.75">
      <c r="A323" s="31"/>
      <c r="B323" s="269"/>
      <c r="C323" s="3"/>
      <c r="D323" s="273"/>
      <c r="E323" s="105" t="s">
        <v>17</v>
      </c>
      <c r="F323" s="112">
        <f t="shared" si="104"/>
        <v>3133313.8</v>
      </c>
      <c r="G323" s="10">
        <f t="shared" si="104"/>
        <v>131119.7</v>
      </c>
      <c r="H323" s="10">
        <f t="shared" si="104"/>
        <v>220406.4</v>
      </c>
      <c r="I323" s="10">
        <f t="shared" si="104"/>
        <v>255497.5</v>
      </c>
      <c r="J323" s="10">
        <f t="shared" si="104"/>
        <v>466147.7</v>
      </c>
      <c r="K323" s="10">
        <f t="shared" si="104"/>
        <v>534449.7</v>
      </c>
      <c r="L323" s="10">
        <f t="shared" si="104"/>
        <v>582433.3</v>
      </c>
      <c r="M323" s="78">
        <f t="shared" si="104"/>
        <v>524159.5</v>
      </c>
      <c r="N323" s="78">
        <f t="shared" si="104"/>
        <v>114790</v>
      </c>
      <c r="O323" s="78">
        <f t="shared" si="104"/>
        <v>107090</v>
      </c>
      <c r="P323" s="78">
        <f t="shared" si="104"/>
        <v>72740</v>
      </c>
      <c r="Q323" s="78">
        <f t="shared" si="104"/>
        <v>61740</v>
      </c>
      <c r="R323" s="144">
        <f t="shared" si="104"/>
        <v>62740</v>
      </c>
    </row>
    <row r="324" spans="1:18" s="14" customFormat="1" ht="26.25" thickBot="1">
      <c r="A324" s="32"/>
      <c r="B324" s="271"/>
      <c r="C324" s="33"/>
      <c r="D324" s="274"/>
      <c r="E324" s="106" t="s">
        <v>18</v>
      </c>
      <c r="F324" s="113">
        <f t="shared" si="104"/>
        <v>52000</v>
      </c>
      <c r="G324" s="34">
        <f t="shared" si="104"/>
        <v>0</v>
      </c>
      <c r="H324" s="34">
        <f t="shared" si="104"/>
        <v>2000</v>
      </c>
      <c r="I324" s="34">
        <f t="shared" si="104"/>
        <v>5000</v>
      </c>
      <c r="J324" s="34">
        <f t="shared" si="104"/>
        <v>5000</v>
      </c>
      <c r="K324" s="34">
        <f t="shared" si="104"/>
        <v>5000</v>
      </c>
      <c r="L324" s="34">
        <f t="shared" si="104"/>
        <v>5000</v>
      </c>
      <c r="M324" s="79">
        <f t="shared" si="104"/>
        <v>5000</v>
      </c>
      <c r="N324" s="79">
        <f t="shared" si="104"/>
        <v>5000</v>
      </c>
      <c r="O324" s="79">
        <f t="shared" si="104"/>
        <v>5000</v>
      </c>
      <c r="P324" s="79">
        <f t="shared" si="104"/>
        <v>5000</v>
      </c>
      <c r="Q324" s="79">
        <f t="shared" si="104"/>
        <v>5000</v>
      </c>
      <c r="R324" s="145">
        <f t="shared" si="104"/>
        <v>5000</v>
      </c>
    </row>
  </sheetData>
  <sheetProtection/>
  <mergeCells count="511">
    <mergeCell ref="A245:A246"/>
    <mergeCell ref="B245:B246"/>
    <mergeCell ref="C245:C246"/>
    <mergeCell ref="D245:D246"/>
    <mergeCell ref="A243:A244"/>
    <mergeCell ref="B243:B244"/>
    <mergeCell ref="C243:C244"/>
    <mergeCell ref="D243:D244"/>
    <mergeCell ref="A241:A242"/>
    <mergeCell ref="B241:B242"/>
    <mergeCell ref="C241:C242"/>
    <mergeCell ref="D241:D242"/>
    <mergeCell ref="A239:A240"/>
    <mergeCell ref="B239:B240"/>
    <mergeCell ref="C239:C240"/>
    <mergeCell ref="D239:D240"/>
    <mergeCell ref="B233:B234"/>
    <mergeCell ref="C233:C234"/>
    <mergeCell ref="A237:A238"/>
    <mergeCell ref="B237:B238"/>
    <mergeCell ref="C237:C238"/>
    <mergeCell ref="D237:D238"/>
    <mergeCell ref="A235:A236"/>
    <mergeCell ref="B235:B236"/>
    <mergeCell ref="C235:C236"/>
    <mergeCell ref="D235:D236"/>
    <mergeCell ref="A227:A230"/>
    <mergeCell ref="B227:B230"/>
    <mergeCell ref="C227:C230"/>
    <mergeCell ref="C223:C224"/>
    <mergeCell ref="D233:D234"/>
    <mergeCell ref="A231:A232"/>
    <mergeCell ref="B231:B232"/>
    <mergeCell ref="C231:C232"/>
    <mergeCell ref="D231:D232"/>
    <mergeCell ref="A233:A234"/>
    <mergeCell ref="D223:D224"/>
    <mergeCell ref="A225:A226"/>
    <mergeCell ref="B225:B226"/>
    <mergeCell ref="D225:D226"/>
    <mergeCell ref="A223:A224"/>
    <mergeCell ref="B223:B224"/>
    <mergeCell ref="C225:C226"/>
    <mergeCell ref="C215:C216"/>
    <mergeCell ref="D215:D216"/>
    <mergeCell ref="A221:A222"/>
    <mergeCell ref="B221:B222"/>
    <mergeCell ref="C221:C222"/>
    <mergeCell ref="D221:D222"/>
    <mergeCell ref="C217:C218"/>
    <mergeCell ref="D217:D218"/>
    <mergeCell ref="C219:C220"/>
    <mergeCell ref="D219:D220"/>
    <mergeCell ref="B217:B218"/>
    <mergeCell ref="B219:B220"/>
    <mergeCell ref="A215:A216"/>
    <mergeCell ref="B215:B216"/>
    <mergeCell ref="A217:A218"/>
    <mergeCell ref="A219:A220"/>
    <mergeCell ref="D201:D202"/>
    <mergeCell ref="A213:A214"/>
    <mergeCell ref="B213:B214"/>
    <mergeCell ref="C213:C214"/>
    <mergeCell ref="D213:D214"/>
    <mergeCell ref="A211:A212"/>
    <mergeCell ref="B211:B212"/>
    <mergeCell ref="C211:C212"/>
    <mergeCell ref="D211:D212"/>
    <mergeCell ref="B197:B198"/>
    <mergeCell ref="C197:C198"/>
    <mergeCell ref="D197:D198"/>
    <mergeCell ref="A209:A210"/>
    <mergeCell ref="B209:B210"/>
    <mergeCell ref="C209:C210"/>
    <mergeCell ref="D209:D210"/>
    <mergeCell ref="A201:A202"/>
    <mergeCell ref="B201:B202"/>
    <mergeCell ref="C201:C202"/>
    <mergeCell ref="D195:D196"/>
    <mergeCell ref="A203:A204"/>
    <mergeCell ref="B203:B204"/>
    <mergeCell ref="C203:C204"/>
    <mergeCell ref="D203:D204"/>
    <mergeCell ref="C199:C200"/>
    <mergeCell ref="D199:D200"/>
    <mergeCell ref="A199:A200"/>
    <mergeCell ref="B199:B200"/>
    <mergeCell ref="A197:A198"/>
    <mergeCell ref="C20:C23"/>
    <mergeCell ref="B16:B19"/>
    <mergeCell ref="A16:A19"/>
    <mergeCell ref="A195:A196"/>
    <mergeCell ref="B195:B196"/>
    <mergeCell ref="C195:C196"/>
    <mergeCell ref="A183:A186"/>
    <mergeCell ref="B183:B186"/>
    <mergeCell ref="A138:A140"/>
    <mergeCell ref="C191:C192"/>
    <mergeCell ref="D16:D19"/>
    <mergeCell ref="A193:A194"/>
    <mergeCell ref="B193:B194"/>
    <mergeCell ref="C193:C194"/>
    <mergeCell ref="D193:D194"/>
    <mergeCell ref="A20:A23"/>
    <mergeCell ref="B20:B23"/>
    <mergeCell ref="D189:D190"/>
    <mergeCell ref="A191:A192"/>
    <mergeCell ref="B191:B192"/>
    <mergeCell ref="D191:D192"/>
    <mergeCell ref="C16:C19"/>
    <mergeCell ref="A189:A190"/>
    <mergeCell ref="B189:B190"/>
    <mergeCell ref="C189:C190"/>
    <mergeCell ref="A141:A142"/>
    <mergeCell ref="A177:A178"/>
    <mergeCell ref="B177:B178"/>
    <mergeCell ref="D141:D142"/>
    <mergeCell ref="A179:A182"/>
    <mergeCell ref="B321:B324"/>
    <mergeCell ref="D321:D324"/>
    <mergeCell ref="A187:A188"/>
    <mergeCell ref="B187:B188"/>
    <mergeCell ref="C187:C188"/>
    <mergeCell ref="D187:D188"/>
    <mergeCell ref="A205:A208"/>
    <mergeCell ref="B205:B208"/>
    <mergeCell ref="C205:C208"/>
    <mergeCell ref="D205:D208"/>
    <mergeCell ref="B179:B182"/>
    <mergeCell ref="C174:C176"/>
    <mergeCell ref="D174:D176"/>
    <mergeCell ref="A174:A176"/>
    <mergeCell ref="B174:B176"/>
    <mergeCell ref="C177:C178"/>
    <mergeCell ref="D179:D182"/>
    <mergeCell ref="C183:C186"/>
    <mergeCell ref="D183:D186"/>
    <mergeCell ref="D177:D178"/>
    <mergeCell ref="C179:C182"/>
    <mergeCell ref="C170:C171"/>
    <mergeCell ref="D170:D171"/>
    <mergeCell ref="C172:C173"/>
    <mergeCell ref="D172:D173"/>
    <mergeCell ref="C168:C169"/>
    <mergeCell ref="D168:D169"/>
    <mergeCell ref="C146:C147"/>
    <mergeCell ref="D146:D147"/>
    <mergeCell ref="C152:C153"/>
    <mergeCell ref="D150:D151"/>
    <mergeCell ref="D152:D153"/>
    <mergeCell ref="C150:C151"/>
    <mergeCell ref="C156:C157"/>
    <mergeCell ref="D156:D157"/>
    <mergeCell ref="A168:A169"/>
    <mergeCell ref="B168:B169"/>
    <mergeCell ref="A172:A173"/>
    <mergeCell ref="B172:B173"/>
    <mergeCell ref="A170:A171"/>
    <mergeCell ref="B170:B171"/>
    <mergeCell ref="B5:M5"/>
    <mergeCell ref="B6:M6"/>
    <mergeCell ref="B7:M7"/>
    <mergeCell ref="B9:B10"/>
    <mergeCell ref="C9:C10"/>
    <mergeCell ref="D9:D10"/>
    <mergeCell ref="E9:E10"/>
    <mergeCell ref="F9:R9"/>
    <mergeCell ref="A32:A35"/>
    <mergeCell ref="B32:B35"/>
    <mergeCell ref="C32:C35"/>
    <mergeCell ref="D32:D35"/>
    <mergeCell ref="B24:B26"/>
    <mergeCell ref="A24:A26"/>
    <mergeCell ref="C24:C26"/>
    <mergeCell ref="D24:D26"/>
    <mergeCell ref="C58:C60"/>
    <mergeCell ref="D58:D60"/>
    <mergeCell ref="D49:D50"/>
    <mergeCell ref="A44:A47"/>
    <mergeCell ref="D54:D55"/>
    <mergeCell ref="B49:B50"/>
    <mergeCell ref="C49:C50"/>
    <mergeCell ref="A49:A50"/>
    <mergeCell ref="B51:B52"/>
    <mergeCell ref="D51:D52"/>
    <mergeCell ref="A84:A86"/>
    <mergeCell ref="B84:B86"/>
    <mergeCell ref="C84:C86"/>
    <mergeCell ref="D84:D86"/>
    <mergeCell ref="A71:A74"/>
    <mergeCell ref="B71:B74"/>
    <mergeCell ref="C71:C74"/>
    <mergeCell ref="D71:D74"/>
    <mergeCell ref="C75:C78"/>
    <mergeCell ref="D75:D78"/>
    <mergeCell ref="A79:A81"/>
    <mergeCell ref="B79:B81"/>
    <mergeCell ref="C79:C81"/>
    <mergeCell ref="D79:D81"/>
    <mergeCell ref="A148:A149"/>
    <mergeCell ref="B148:B149"/>
    <mergeCell ref="C148:C149"/>
    <mergeCell ref="D148:D149"/>
    <mergeCell ref="A134:A137"/>
    <mergeCell ref="B134:B137"/>
    <mergeCell ref="D134:D137"/>
    <mergeCell ref="B138:B140"/>
    <mergeCell ref="C138:C140"/>
    <mergeCell ref="A146:A147"/>
    <mergeCell ref="B146:B147"/>
    <mergeCell ref="A143:A145"/>
    <mergeCell ref="B143:B145"/>
    <mergeCell ref="C143:C145"/>
    <mergeCell ref="D143:D145"/>
    <mergeCell ref="A247:A250"/>
    <mergeCell ref="B247:B250"/>
    <mergeCell ref="A152:A153"/>
    <mergeCell ref="B152:B153"/>
    <mergeCell ref="A150:A151"/>
    <mergeCell ref="B150:B151"/>
    <mergeCell ref="A160:A162"/>
    <mergeCell ref="B160:B162"/>
    <mergeCell ref="A156:A157"/>
    <mergeCell ref="B156:B157"/>
    <mergeCell ref="C247:C250"/>
    <mergeCell ref="D247:D250"/>
    <mergeCell ref="D227:D230"/>
    <mergeCell ref="A273:A276"/>
    <mergeCell ref="B273:B276"/>
    <mergeCell ref="C273:C276"/>
    <mergeCell ref="D273:D276"/>
    <mergeCell ref="C251:C252"/>
    <mergeCell ref="D251:D252"/>
    <mergeCell ref="A253:A254"/>
    <mergeCell ref="B253:B254"/>
    <mergeCell ref="C253:C254"/>
    <mergeCell ref="A28:A29"/>
    <mergeCell ref="A30:A31"/>
    <mergeCell ref="C28:C29"/>
    <mergeCell ref="C30:C31"/>
    <mergeCell ref="C51:C52"/>
    <mergeCell ref="B62:B63"/>
    <mergeCell ref="C62:C63"/>
    <mergeCell ref="A62:A63"/>
    <mergeCell ref="C37:C38"/>
    <mergeCell ref="B39:B40"/>
    <mergeCell ref="C39:C40"/>
    <mergeCell ref="B44:B47"/>
    <mergeCell ref="C44:C47"/>
    <mergeCell ref="D44:D47"/>
    <mergeCell ref="A51:A52"/>
    <mergeCell ref="D28:D29"/>
    <mergeCell ref="D30:D31"/>
    <mergeCell ref="B28:B29"/>
    <mergeCell ref="B30:B31"/>
    <mergeCell ref="A37:A38"/>
    <mergeCell ref="A39:A40"/>
    <mergeCell ref="D37:D38"/>
    <mergeCell ref="D39:D40"/>
    <mergeCell ref="B37:B38"/>
    <mergeCell ref="D62:D63"/>
    <mergeCell ref="A56:A57"/>
    <mergeCell ref="B56:B57"/>
    <mergeCell ref="C56:C57"/>
    <mergeCell ref="D56:D57"/>
    <mergeCell ref="A54:A55"/>
    <mergeCell ref="B54:B55"/>
    <mergeCell ref="C54:C55"/>
    <mergeCell ref="A58:A60"/>
    <mergeCell ref="B58:B60"/>
    <mergeCell ref="B64:B65"/>
    <mergeCell ref="C64:C65"/>
    <mergeCell ref="D64:D65"/>
    <mergeCell ref="A64:A65"/>
    <mergeCell ref="A66:A67"/>
    <mergeCell ref="B66:B67"/>
    <mergeCell ref="C66:C67"/>
    <mergeCell ref="D66:D67"/>
    <mergeCell ref="A82:A83"/>
    <mergeCell ref="B82:B83"/>
    <mergeCell ref="C82:C83"/>
    <mergeCell ref="D82:D83"/>
    <mergeCell ref="A68:A69"/>
    <mergeCell ref="B68:B69"/>
    <mergeCell ref="C68:C69"/>
    <mergeCell ref="D68:D69"/>
    <mergeCell ref="A75:A78"/>
    <mergeCell ref="B75:B78"/>
    <mergeCell ref="A87:A88"/>
    <mergeCell ref="B87:B88"/>
    <mergeCell ref="C87:C88"/>
    <mergeCell ref="D87:D88"/>
    <mergeCell ref="A89:A90"/>
    <mergeCell ref="B89:B90"/>
    <mergeCell ref="C89:C90"/>
    <mergeCell ref="D89:D90"/>
    <mergeCell ref="A91:A93"/>
    <mergeCell ref="B91:B93"/>
    <mergeCell ref="C91:C93"/>
    <mergeCell ref="D91:D93"/>
    <mergeCell ref="A94:A95"/>
    <mergeCell ref="B94:B95"/>
    <mergeCell ref="C94:C95"/>
    <mergeCell ref="D94:D95"/>
    <mergeCell ref="B96:B97"/>
    <mergeCell ref="C96:C97"/>
    <mergeCell ref="D96:D97"/>
    <mergeCell ref="A96:A97"/>
    <mergeCell ref="B98:B99"/>
    <mergeCell ref="C98:C99"/>
    <mergeCell ref="D98:D99"/>
    <mergeCell ref="A98:A99"/>
    <mergeCell ref="B100:B101"/>
    <mergeCell ref="A100:A101"/>
    <mergeCell ref="C100:C101"/>
    <mergeCell ref="D100:D101"/>
    <mergeCell ref="B102:B103"/>
    <mergeCell ref="C102:C103"/>
    <mergeCell ref="D102:D103"/>
    <mergeCell ref="A102:A103"/>
    <mergeCell ref="A111:A114"/>
    <mergeCell ref="B111:B114"/>
    <mergeCell ref="A104:A105"/>
    <mergeCell ref="B104:B105"/>
    <mergeCell ref="C104:C105"/>
    <mergeCell ref="D104:D105"/>
    <mergeCell ref="B106:B108"/>
    <mergeCell ref="A106:A108"/>
    <mergeCell ref="C106:C108"/>
    <mergeCell ref="D106:D108"/>
    <mergeCell ref="A115:A117"/>
    <mergeCell ref="B115:B117"/>
    <mergeCell ref="C115:C117"/>
    <mergeCell ref="D115:D117"/>
    <mergeCell ref="A109:A110"/>
    <mergeCell ref="B109:B110"/>
    <mergeCell ref="C109:C110"/>
    <mergeCell ref="D109:D110"/>
    <mergeCell ref="C111:C114"/>
    <mergeCell ref="D111:D114"/>
    <mergeCell ref="C120:C121"/>
    <mergeCell ref="D120:D121"/>
    <mergeCell ref="A118:A119"/>
    <mergeCell ref="B118:B119"/>
    <mergeCell ref="C118:C119"/>
    <mergeCell ref="D118:D119"/>
    <mergeCell ref="B120:B121"/>
    <mergeCell ref="A120:A121"/>
    <mergeCell ref="A122:A124"/>
    <mergeCell ref="B122:B124"/>
    <mergeCell ref="C122:C124"/>
    <mergeCell ref="D122:D124"/>
    <mergeCell ref="A125:A126"/>
    <mergeCell ref="B125:B126"/>
    <mergeCell ref="C125:C126"/>
    <mergeCell ref="D125:D126"/>
    <mergeCell ref="D129:D131"/>
    <mergeCell ref="A129:A131"/>
    <mergeCell ref="B129:B131"/>
    <mergeCell ref="C129:C131"/>
    <mergeCell ref="B132:B133"/>
    <mergeCell ref="A127:A128"/>
    <mergeCell ref="B127:B128"/>
    <mergeCell ref="C127:C128"/>
    <mergeCell ref="D127:D128"/>
    <mergeCell ref="A132:A133"/>
    <mergeCell ref="C132:C133"/>
    <mergeCell ref="D132:D133"/>
    <mergeCell ref="D138:D140"/>
    <mergeCell ref="B141:B142"/>
    <mergeCell ref="C141:C142"/>
    <mergeCell ref="A154:A155"/>
    <mergeCell ref="B154:B155"/>
    <mergeCell ref="C154:C155"/>
    <mergeCell ref="D154:D155"/>
    <mergeCell ref="C134:C137"/>
    <mergeCell ref="C160:C162"/>
    <mergeCell ref="D160:D162"/>
    <mergeCell ref="A158:A159"/>
    <mergeCell ref="B158:B159"/>
    <mergeCell ref="C158:C159"/>
    <mergeCell ref="D158:D159"/>
    <mergeCell ref="C165:C167"/>
    <mergeCell ref="D165:D167"/>
    <mergeCell ref="A163:A164"/>
    <mergeCell ref="B163:B164"/>
    <mergeCell ref="C163:C164"/>
    <mergeCell ref="D163:D164"/>
    <mergeCell ref="A165:A167"/>
    <mergeCell ref="B165:B167"/>
    <mergeCell ref="D253:D254"/>
    <mergeCell ref="A251:A252"/>
    <mergeCell ref="B251:B252"/>
    <mergeCell ref="A257:A258"/>
    <mergeCell ref="B257:B258"/>
    <mergeCell ref="C257:C258"/>
    <mergeCell ref="D257:D258"/>
    <mergeCell ref="A255:A256"/>
    <mergeCell ref="B255:B256"/>
    <mergeCell ref="C255:C256"/>
    <mergeCell ref="D255:D256"/>
    <mergeCell ref="A261:A262"/>
    <mergeCell ref="B261:B262"/>
    <mergeCell ref="C261:C262"/>
    <mergeCell ref="D261:D262"/>
    <mergeCell ref="A259:A260"/>
    <mergeCell ref="B259:B260"/>
    <mergeCell ref="C259:C260"/>
    <mergeCell ref="D259:D260"/>
    <mergeCell ref="A263:A264"/>
    <mergeCell ref="B263:B264"/>
    <mergeCell ref="C263:C264"/>
    <mergeCell ref="D263:D264"/>
    <mergeCell ref="B265:B266"/>
    <mergeCell ref="A265:A266"/>
    <mergeCell ref="C265:C266"/>
    <mergeCell ref="D265:D266"/>
    <mergeCell ref="B267:B268"/>
    <mergeCell ref="A267:A268"/>
    <mergeCell ref="C267:C268"/>
    <mergeCell ref="D267:D268"/>
    <mergeCell ref="A269:A270"/>
    <mergeCell ref="B269:B270"/>
    <mergeCell ref="C269:C270"/>
    <mergeCell ref="D269:D270"/>
    <mergeCell ref="A271:A272"/>
    <mergeCell ref="B271:B272"/>
    <mergeCell ref="C271:C272"/>
    <mergeCell ref="D271:D272"/>
    <mergeCell ref="A277:A278"/>
    <mergeCell ref="B277:B278"/>
    <mergeCell ref="C277:C278"/>
    <mergeCell ref="D277:D278"/>
    <mergeCell ref="A279:A280"/>
    <mergeCell ref="B279:B280"/>
    <mergeCell ref="A283:A284"/>
    <mergeCell ref="B283:B284"/>
    <mergeCell ref="C283:C284"/>
    <mergeCell ref="D283:D284"/>
    <mergeCell ref="D285:D286"/>
    <mergeCell ref="A287:A288"/>
    <mergeCell ref="B287:B288"/>
    <mergeCell ref="C287:C288"/>
    <mergeCell ref="D287:D288"/>
    <mergeCell ref="C279:C280"/>
    <mergeCell ref="D279:D280"/>
    <mergeCell ref="A281:A282"/>
    <mergeCell ref="B281:B282"/>
    <mergeCell ref="C281:C282"/>
    <mergeCell ref="B291:B292"/>
    <mergeCell ref="C291:C292"/>
    <mergeCell ref="A285:A286"/>
    <mergeCell ref="B285:B286"/>
    <mergeCell ref="C285:C286"/>
    <mergeCell ref="A289:A290"/>
    <mergeCell ref="B289:B290"/>
    <mergeCell ref="C289:C290"/>
    <mergeCell ref="D289:D290"/>
    <mergeCell ref="A291:A292"/>
    <mergeCell ref="A295:A296"/>
    <mergeCell ref="B295:B296"/>
    <mergeCell ref="C295:C296"/>
    <mergeCell ref="D295:D296"/>
    <mergeCell ref="A293:A294"/>
    <mergeCell ref="B293:B294"/>
    <mergeCell ref="C293:C294"/>
    <mergeCell ref="D293:D294"/>
    <mergeCell ref="C311:C313"/>
    <mergeCell ref="D297:D298"/>
    <mergeCell ref="A303:A304"/>
    <mergeCell ref="B303:B304"/>
    <mergeCell ref="C303:C304"/>
    <mergeCell ref="D303:D304"/>
    <mergeCell ref="A299:A302"/>
    <mergeCell ref="B299:B302"/>
    <mergeCell ref="C299:C302"/>
    <mergeCell ref="D299:D302"/>
    <mergeCell ref="C309:C310"/>
    <mergeCell ref="B309:B310"/>
    <mergeCell ref="B297:B298"/>
    <mergeCell ref="C297:C298"/>
    <mergeCell ref="A305:A306"/>
    <mergeCell ref="B305:B306"/>
    <mergeCell ref="C305:C306"/>
    <mergeCell ref="A297:A298"/>
    <mergeCell ref="D305:D306"/>
    <mergeCell ref="D307:D308"/>
    <mergeCell ref="D309:D310"/>
    <mergeCell ref="A311:A313"/>
    <mergeCell ref="B311:B313"/>
    <mergeCell ref="D311:D313"/>
    <mergeCell ref="A307:A308"/>
    <mergeCell ref="A309:A310"/>
    <mergeCell ref="B307:B308"/>
    <mergeCell ref="C307:C308"/>
    <mergeCell ref="C314:C315"/>
    <mergeCell ref="D314:D315"/>
    <mergeCell ref="A316:A317"/>
    <mergeCell ref="B316:B317"/>
    <mergeCell ref="C316:C317"/>
    <mergeCell ref="D316:D317"/>
    <mergeCell ref="M2:Q2"/>
    <mergeCell ref="A12:R12"/>
    <mergeCell ref="A15:R15"/>
    <mergeCell ref="A70:R70"/>
    <mergeCell ref="A318:A319"/>
    <mergeCell ref="B318:B319"/>
    <mergeCell ref="C318:C319"/>
    <mergeCell ref="D318:D319"/>
    <mergeCell ref="A314:A315"/>
    <mergeCell ref="B314:B315"/>
  </mergeCells>
  <printOptions/>
  <pageMargins left="0.1968503937007874" right="0.1968503937007874" top="0.7874015748031497" bottom="0.3937007874015748" header="0.5118110236220472" footer="0.5118110236220472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АПМР</cp:lastModifiedBy>
  <cp:lastPrinted>2013-12-09T00:47:59Z</cp:lastPrinted>
  <dcterms:created xsi:type="dcterms:W3CDTF">2013-04-02T02:57:08Z</dcterms:created>
  <dcterms:modified xsi:type="dcterms:W3CDTF">2013-12-09T00:48:21Z</dcterms:modified>
  <cp:category/>
  <cp:version/>
  <cp:contentType/>
  <cp:contentStatus/>
</cp:coreProperties>
</file>