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8" yWindow="-12" windowWidth="14460" windowHeight="1294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Лист1!$A$5:$I$48</definedName>
  </definedNames>
  <calcPr calcId="145621"/>
</workbook>
</file>

<file path=xl/calcChain.xml><?xml version="1.0" encoding="utf-8"?>
<calcChain xmlns="http://schemas.openxmlformats.org/spreadsheetml/2006/main">
  <c r="F6" i="1" l="1"/>
  <c r="E6" i="1"/>
  <c r="H12" i="1" l="1"/>
  <c r="G17" i="1"/>
  <c r="D6" i="1"/>
  <c r="G6" i="1" l="1"/>
  <c r="E45" i="1"/>
  <c r="G46" i="1"/>
  <c r="G44" i="1"/>
  <c r="G42" i="1"/>
  <c r="G41" i="1"/>
  <c r="G39" i="1"/>
  <c r="G38" i="1"/>
  <c r="G37" i="1"/>
  <c r="G36" i="1"/>
  <c r="G34" i="1"/>
  <c r="G33" i="1"/>
  <c r="G31" i="1"/>
  <c r="G30" i="1"/>
  <c r="G29" i="1"/>
  <c r="G28" i="1"/>
  <c r="G27" i="1"/>
  <c r="G25" i="1"/>
  <c r="G24" i="1"/>
  <c r="G23" i="1"/>
  <c r="G22" i="1"/>
  <c r="G20" i="1"/>
  <c r="G19" i="1"/>
  <c r="G18" i="1"/>
  <c r="G15" i="1"/>
  <c r="G13" i="1"/>
  <c r="G12" i="1"/>
  <c r="G11" i="1"/>
  <c r="G10" i="1"/>
  <c r="G9" i="1"/>
  <c r="G8" i="1"/>
  <c r="G7" i="1"/>
  <c r="D45" i="1" l="1"/>
  <c r="D43" i="1"/>
  <c r="D40" i="1"/>
  <c r="D35" i="1"/>
  <c r="D32" i="1"/>
  <c r="D26" i="1"/>
  <c r="D21" i="1"/>
  <c r="D16" i="1"/>
  <c r="D14" i="1"/>
  <c r="F45" i="1"/>
  <c r="H47" i="1"/>
  <c r="H29" i="1"/>
  <c r="F26" i="1"/>
  <c r="E26" i="1"/>
  <c r="F40" i="1"/>
  <c r="E40" i="1"/>
  <c r="E14" i="1"/>
  <c r="F14" i="1"/>
  <c r="H42" i="1"/>
  <c r="F32" i="1"/>
  <c r="E32" i="1"/>
  <c r="F16" i="1"/>
  <c r="E16" i="1"/>
  <c r="H17" i="1"/>
  <c r="H46" i="1"/>
  <c r="H22" i="1"/>
  <c r="F21" i="1"/>
  <c r="E21" i="1"/>
  <c r="F35" i="1"/>
  <c r="E35" i="1"/>
  <c r="H19" i="1"/>
  <c r="H39" i="1"/>
  <c r="E43" i="1"/>
  <c r="F43" i="1"/>
  <c r="H44" i="1"/>
  <c r="H41" i="1"/>
  <c r="H25" i="1"/>
  <c r="H24" i="1"/>
  <c r="H38" i="1"/>
  <c r="H37" i="1"/>
  <c r="H36" i="1"/>
  <c r="H34" i="1"/>
  <c r="H33" i="1"/>
  <c r="H31" i="1"/>
  <c r="H30" i="1"/>
  <c r="H28" i="1"/>
  <c r="H27" i="1"/>
  <c r="H23" i="1"/>
  <c r="H20" i="1"/>
  <c r="H18" i="1"/>
  <c r="H15" i="1"/>
  <c r="H13" i="1"/>
  <c r="H11" i="1"/>
  <c r="H10" i="1"/>
  <c r="H9" i="1"/>
  <c r="H8" i="1"/>
  <c r="H7" i="1"/>
  <c r="D48" i="1" l="1"/>
  <c r="E48" i="1"/>
  <c r="F48" i="1"/>
  <c r="G40" i="1"/>
  <c r="G45" i="1"/>
  <c r="H40" i="1"/>
  <c r="G14" i="1"/>
  <c r="G43" i="1"/>
  <c r="H43" i="1"/>
  <c r="H35" i="1"/>
  <c r="G35" i="1"/>
  <c r="G32" i="1"/>
  <c r="G26" i="1"/>
  <c r="G21" i="1"/>
  <c r="G16" i="1"/>
  <c r="H16" i="1"/>
  <c r="H14" i="1"/>
  <c r="H6" i="1"/>
  <c r="H32" i="1"/>
  <c r="H26" i="1"/>
  <c r="H45" i="1"/>
  <c r="H21" i="1"/>
  <c r="H48" i="1" l="1"/>
  <c r="G48" i="1"/>
</calcChain>
</file>

<file path=xl/sharedStrings.xml><?xml version="1.0" encoding="utf-8"?>
<sst xmlns="http://schemas.openxmlformats.org/spreadsheetml/2006/main" count="165" uniqueCount="85">
  <si>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</si>
  <si>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</si>
  <si>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</si>
  <si>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</si>
  <si>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</si>
  <si>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</si>
  <si>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</si>
  <si>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</si>
  <si>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</si>
  <si>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</si>
  <si>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</si>
  <si>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</si>
  <si>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</si>
  <si>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</si>
  <si>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</si>
  <si>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</si>
  <si>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</si>
  <si>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</si>
  <si>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</si>
  <si>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</si>
  <si>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</si>
  <si>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</si>
  <si>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</si>
  <si>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</si>
  <si>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Наименование</t>
  </si>
  <si>
    <t>ВСЕГО РАСХОДОВ</t>
  </si>
  <si>
    <t>(в рублях)</t>
  </si>
  <si>
    <t>Благоустройство</t>
  </si>
  <si>
    <t>Другие вопросы в области культуры, кинематографии</t>
  </si>
  <si>
    <t>Физическая культура</t>
  </si>
  <si>
    <t>Средства массовой информации</t>
  </si>
  <si>
    <t>Периодическая печать и издательство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</si>
  <si>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</si>
  <si>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</si>
  <si>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Другие вопросы в области социальной политики</t>
  </si>
  <si>
    <t>Жилищное хозяйство</t>
  </si>
  <si>
    <t>Подраздел</t>
  </si>
  <si>
    <t>Раздел</t>
  </si>
  <si>
    <t>01</t>
  </si>
  <si>
    <t>00</t>
  </si>
  <si>
    <t>02</t>
  </si>
  <si>
    <t>03</t>
  </si>
  <si>
    <t>04</t>
  </si>
  <si>
    <t>05</t>
  </si>
  <si>
    <t>06</t>
  </si>
  <si>
    <t>07</t>
  </si>
  <si>
    <t>13</t>
  </si>
  <si>
    <t>09</t>
  </si>
  <si>
    <t>11</t>
  </si>
  <si>
    <t>Сельское хозяйство и рыболовство</t>
  </si>
  <si>
    <t>08</t>
  </si>
  <si>
    <t>12</t>
  </si>
  <si>
    <t>10</t>
  </si>
  <si>
    <t>14</t>
  </si>
  <si>
    <t>Культура, кинематография</t>
  </si>
  <si>
    <t>Массовый спорт</t>
  </si>
  <si>
    <t>Дополнительное образование детей</t>
  </si>
  <si>
    <t>Молодежная политика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</si>
  <si>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</si>
  <si>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</si>
  <si>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Сведения о фактически произведенных расходах по разделам и подразделам классификации расходов бюджетов</t>
  </si>
  <si>
    <t>Процент исполнения первоначального плана</t>
  </si>
  <si>
    <t>Пояснения отклонений от плановых (уточненных) значений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</si>
  <si>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</si>
  <si>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</si>
  <si>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Неисполнение в связи с судебными исками</t>
  </si>
  <si>
    <t>бюджета Партизанского муниципального района за 2023 год</t>
  </si>
  <si>
    <t>Первоначально утвержденный бюджет 2023 года</t>
  </si>
  <si>
    <t>Уточненный бюджет                                2023 года</t>
  </si>
  <si>
    <t>Кассовое       исполнение за 2023 год</t>
  </si>
  <si>
    <t>Процент исполнения к уточнен-ному бюджету 2023 года</t>
  </si>
  <si>
    <t>Неосвоенные средства были предусмотрены в качестве софинансирования работ по реконструкции стадиона в с. Владимиро-Александровское по ул. Зорге, но ассигнования с Министерства физической культуры и спорта Приморского края не были выделены в 2023 году</t>
  </si>
  <si>
    <t xml:space="preserve">В связи с уменьшением объема работ </t>
  </si>
  <si>
    <t>В связи с временным отстранением от должности по решению суда, а так же длительным нахождением в отпуске без сохранения заработной платы</t>
  </si>
  <si>
    <t>Несвоевременное заключение контракта, работы перенесены на 2024 год</t>
  </si>
  <si>
    <t>Неисполнение части работ по контракту</t>
  </si>
  <si>
    <t>Несвоевременная сдача работ по договору</t>
  </si>
  <si>
    <t>Работы перенесены на 2024 год (понижение температурного режима)</t>
  </si>
  <si>
    <t>х</t>
  </si>
  <si>
    <t>Отсутствие потребности в ассигнованиях у сельских поселений района</t>
  </si>
  <si>
    <t>Заключен один договор, вместо трех планируемых.</t>
  </si>
  <si>
    <t>Работы по ремонту участка внутрипоселковой дороги не были приняты комиссией в связи с тем что организация не выполнила условия муниципального контракта от 12.09.2023 № 44. А так же невозможность выполнения работ из-за низкого температурного режима, уменьшение стоимости контрактов из-за большого объема и ограниченных сроков выполнения ремонтно-восстановительных работ.</t>
  </si>
  <si>
    <t>Невозможностью выполнения работ в связи с понижением темпетатуры наружного воздуха до -23С.   А так же упущению сроков по объявлению конкурса на  капитальный ремонт объектов водопроводно-канализационного хозяйства .</t>
  </si>
  <si>
    <t>средства резервного фонда перераспределяются на другие подразделы в соответствии с направлением выплат</t>
  </si>
  <si>
    <t>Средства не были освоены в связи с
отсутствием специалистов для проведения мероприятий (спортивные тренеры)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</si>
</sst>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00"/>
  </numFmts>
  <fonts count="16" x14ac:knownFonts="1"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3"/>
      <color rgb="FF000000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" fontId="10" fillId="0" borderId="5">
      <alignment horizontal="right"/>
    </xf>
    <xf numFmtId="4" fontId="11" fillId="4" borderId="6">
      <alignment horizontal="right" vertical="top" shrinkToFit="1"/>
    </xf>
    <xf numFmtId="4" fontId="11" fillId="4" borderId="6">
      <alignment horizontal="right" vertical="top" shrinkToFit="1"/>
    </xf>
    <xf numFmtId="0" fontId="10" fillId="0" borderId="7">
      <alignment horizontal="left" wrapText="1" indent="2"/>
    </xf>
  </cellStyleXfs>
  <cellXfs count="64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65" fontId="9" fillId="3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5" borderId="1" xfId="0" applyNumberFormat="1" applyFont="1" applyFill="1" applyBorder="1" applyAlignment="1"/>
    <xf numFmtId="164" fontId="6" fillId="5" borderId="1" xfId="0" applyNumberFormat="1" applyFont="1" applyFill="1" applyBorder="1" applyAlignment="1"/>
    <xf numFmtId="49" fontId="5" fillId="5" borderId="1" xfId="0" applyNumberFormat="1" applyFont="1" applyFill="1" applyBorder="1" applyAlignment="1"/>
    <xf numFmtId="164" fontId="5" fillId="5" borderId="1" xfId="0" applyNumberFormat="1" applyFont="1" applyFill="1" applyBorder="1" applyAlignment="1"/>
    <xf numFmtId="49" fontId="6" fillId="5" borderId="1" xfId="0" applyNumberFormat="1" applyFont="1" applyFill="1" applyBorder="1" applyAlignment="1">
      <alignment horizontal="left"/>
    </xf>
    <xf numFmtId="4" fontId="6" fillId="5" borderId="1" xfId="0" applyNumberFormat="1" applyFont="1" applyFill="1" applyBorder="1" applyAlignment="1">
      <alignment horizontal="right" shrinkToFit="1"/>
    </xf>
    <xf numFmtId="0" fontId="6" fillId="5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0" fontId="8" fillId="5" borderId="1" xfId="0" applyFont="1" applyFill="1" applyBorder="1" applyAlignment="1">
      <alignment wrapText="1"/>
    </xf>
    <xf numFmtId="49" fontId="8" fillId="5" borderId="1" xfId="0" applyNumberFormat="1" applyFont="1" applyFill="1" applyBorder="1" applyAlignment="1">
      <alignment shrinkToFit="1"/>
    </xf>
    <xf numFmtId="49" fontId="7" fillId="5" borderId="1" xfId="0" applyNumberFormat="1" applyFont="1" applyFill="1" applyBorder="1" applyAlignment="1">
      <alignment shrinkToFit="1"/>
    </xf>
    <xf numFmtId="0" fontId="6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6" fillId="5" borderId="2" xfId="0" applyFont="1" applyFill="1" applyBorder="1" applyAlignment="1"/>
    <xf numFmtId="4" fontId="12" fillId="5" borderId="6" xfId="3" applyFont="1" applyFill="1" applyAlignment="1" applyProtection="1">
      <alignment horizontal="right" shrinkToFit="1"/>
    </xf>
    <xf numFmtId="0" fontId="7" fillId="5" borderId="3" xfId="0" applyFont="1" applyFill="1" applyBorder="1" applyAlignment="1">
      <alignment horizontal="left" wrapText="1"/>
    </xf>
    <xf numFmtId="49" fontId="7" fillId="5" borderId="3" xfId="0" applyNumberFormat="1" applyFont="1" applyFill="1" applyBorder="1" applyAlignment="1">
      <alignment horizontal="left" shrinkToFit="1"/>
    </xf>
    <xf numFmtId="164" fontId="5" fillId="5" borderId="3" xfId="0" applyNumberFormat="1" applyFont="1" applyFill="1" applyBorder="1" applyAlignment="1"/>
    <xf numFmtId="4" fontId="12" fillId="5" borderId="8" xfId="3" applyFont="1" applyFill="1" applyBorder="1" applyAlignment="1" applyProtection="1">
      <alignment horizontal="right" shrinkToFit="1"/>
    </xf>
    <xf numFmtId="4" fontId="6" fillId="5" borderId="2" xfId="0" applyNumberFormat="1" applyFont="1" applyFill="1" applyBorder="1" applyAlignment="1">
      <alignment horizontal="right" shrinkToFit="1"/>
    </xf>
    <xf numFmtId="4" fontId="12" fillId="5" borderId="9" xfId="3" applyFont="1" applyFill="1" applyBorder="1" applyAlignment="1" applyProtection="1">
      <alignment horizontal="right" shrinkToFit="1"/>
    </xf>
    <xf numFmtId="4" fontId="12" fillId="5" borderId="2" xfId="3" applyFont="1" applyFill="1" applyBorder="1" applyAlignment="1" applyProtection="1">
      <alignment horizontal="right" shrinkToFit="1"/>
    </xf>
    <xf numFmtId="0" fontId="3" fillId="0" borderId="1" xfId="0" applyFont="1" applyBorder="1" applyAlignment="1">
      <alignment horizontal="center" vertical="center" wrapText="1"/>
    </xf>
    <xf numFmtId="4" fontId="5" fillId="5" borderId="1" xfId="0" applyNumberFormat="1" applyFont="1" applyFill="1" applyBorder="1" applyAlignment="1"/>
    <xf numFmtId="4" fontId="7" fillId="5" borderId="1" xfId="0" applyNumberFormat="1" applyFont="1" applyFill="1" applyBorder="1" applyAlignment="1">
      <alignment shrinkToFit="1"/>
    </xf>
    <xf numFmtId="4" fontId="7" fillId="5" borderId="1" xfId="0" applyNumberFormat="1" applyFont="1" applyFill="1" applyBorder="1" applyAlignment="1">
      <alignment horizontal="left" shrinkToFit="1"/>
    </xf>
    <xf numFmtId="164" fontId="6" fillId="5" borderId="1" xfId="0" applyNumberFormat="1" applyFont="1" applyFill="1" applyBorder="1" applyAlignment="1">
      <alignment horizontal="right" shrinkToFit="1"/>
    </xf>
    <xf numFmtId="164" fontId="5" fillId="5" borderId="1" xfId="0" applyNumberFormat="1" applyFont="1" applyFill="1" applyBorder="1" applyAlignment="1">
      <alignment horizontal="right" shrinkToFit="1"/>
    </xf>
    <xf numFmtId="4" fontId="5" fillId="5" borderId="1" xfId="0" applyNumberFormat="1" applyFont="1" applyFill="1" applyBorder="1" applyAlignment="1">
      <alignment shrinkToFit="1"/>
    </xf>
    <xf numFmtId="0" fontId="5" fillId="0" borderId="0" xfId="0" applyFont="1"/>
    <xf numFmtId="0" fontId="5" fillId="0" borderId="0" xfId="0" applyFont="1" applyAlignmen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4" fontId="7" fillId="5" borderId="1" xfId="0" applyNumberFormat="1" applyFont="1" applyFill="1" applyBorder="1" applyAlignment="1">
      <alignment horizontal="right" shrinkToFit="1"/>
    </xf>
    <xf numFmtId="4" fontId="9" fillId="0" borderId="1" xfId="0" applyNumberFormat="1" applyFont="1" applyFill="1" applyBorder="1" applyAlignment="1">
      <alignment horizontal="right" shrinkToFit="1"/>
    </xf>
    <xf numFmtId="4" fontId="9" fillId="0" borderId="1" xfId="0" applyNumberFormat="1" applyFont="1" applyFill="1" applyBorder="1" applyAlignment="1">
      <alignment shrinkToFit="1"/>
    </xf>
    <xf numFmtId="0" fontId="12" fillId="5" borderId="10" xfId="0" applyFont="1" applyFill="1" applyBorder="1" applyAlignment="1">
      <alignment horizontal="justify" vertical="center"/>
    </xf>
    <xf numFmtId="0" fontId="12" fillId="5" borderId="1" xfId="0" applyFont="1" applyFill="1" applyBorder="1" applyAlignment="1">
      <alignment horizontal="justify" vertical="center"/>
    </xf>
    <xf numFmtId="4" fontId="13" fillId="0" borderId="0" xfId="0" applyNumberFormat="1" applyFont="1" applyAlignment="1"/>
    <xf numFmtId="0" fontId="3" fillId="0" borderId="1" xfId="0" applyFont="1" applyBorder="1" applyAlignment="1">
      <alignment wrapText="1"/>
    </xf>
    <xf numFmtId="4" fontId="5" fillId="5" borderId="8" xfId="3" applyFont="1" applyFill="1" applyBorder="1" applyAlignment="1" applyProtection="1">
      <alignment horizontal="right" shrinkToFit="1"/>
    </xf>
    <xf numFmtId="4" fontId="5" fillId="5" borderId="6" xfId="3" applyFont="1" applyFill="1" applyAlignment="1" applyProtection="1">
      <alignment horizontal="right" shrinkToFit="1"/>
    </xf>
    <xf numFmtId="0" fontId="15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justify" vertical="center"/>
    </xf>
    <xf numFmtId="0" fontId="6" fillId="5" borderId="4" xfId="0" applyFont="1" applyFill="1" applyBorder="1" applyAlignment="1"/>
    <xf numFmtId="0" fontId="6" fillId="5" borderId="2" xfId="0" applyFont="1" applyFill="1" applyBorder="1" applyAlignment="1"/>
    <xf numFmtId="0" fontId="4" fillId="0" borderId="0" xfId="0" applyFont="1" applyFill="1" applyAlignment="1">
      <alignment horizontal="center" vertical="top"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</cellXfs>
  <cellStyles count="5">
    <cellStyle name="xl105" xfId="1"/>
    <cellStyle name="xl41" xfId="2"/>
    <cellStyle name="xl63" xfId="3"/>
    <cellStyle name="xl92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zoomScaleNormal="100" workbookViewId="0">
      <selection activeCell="H40" sqref="H40"/>
    </sheetView>
  </sheetViews>
  <sheetFormatPr defaultColWidth="9.28515625" defaultRowHeight="16.8" x14ac:dyDescent="0.3"/>
  <cols>
    <col min="1" max="1" width="85.7109375" style="1" customWidth="1"/>
    <col min="2" max="3" width="7.28515625" style="4" customWidth="1"/>
    <col min="4" max="4" width="20" style="4" customWidth="1"/>
    <col min="5" max="5" width="20.28515625" style="1" customWidth="1"/>
    <col min="6" max="6" width="20.42578125" style="1" customWidth="1"/>
    <col min="7" max="7" width="18.85546875" style="1" customWidth="1"/>
    <col min="8" max="8" width="15.7109375" style="1" customWidth="1"/>
    <col min="9" max="9" width="62.42578125" style="43" customWidth="1"/>
    <col min="10" max="16384" width="9.28515625" style="3"/>
  </cols>
  <sheetData>
    <row r="1" spans="1:9" ht="18" x14ac:dyDescent="0.3">
      <c r="A1" s="61" t="s">
        <v>60</v>
      </c>
      <c r="B1" s="61"/>
      <c r="C1" s="61"/>
      <c r="D1" s="61"/>
      <c r="E1" s="61"/>
      <c r="F1" s="61"/>
      <c r="G1" s="61"/>
      <c r="H1" s="61"/>
    </row>
    <row r="2" spans="1:9" ht="18" x14ac:dyDescent="0.3">
      <c r="A2" s="61" t="s">
        <v>66</v>
      </c>
      <c r="B2" s="61"/>
      <c r="C2" s="61"/>
      <c r="D2" s="61"/>
      <c r="E2" s="61"/>
      <c r="F2" s="61"/>
      <c r="G2" s="61"/>
      <c r="H2" s="61"/>
    </row>
    <row r="3" spans="1:9" s="1" customFormat="1" x14ac:dyDescent="0.3">
      <c r="A3" s="5"/>
      <c r="B3" s="7"/>
      <c r="C3" s="7"/>
      <c r="D3" s="7"/>
      <c r="E3" s="5"/>
      <c r="F3" s="5"/>
      <c r="G3" s="5"/>
      <c r="H3" s="5" t="s">
        <v>26</v>
      </c>
      <c r="I3" s="44"/>
    </row>
    <row r="4" spans="1:9" s="2" customFormat="1" ht="93.6" customHeight="1" x14ac:dyDescent="0.2">
      <c r="A4" s="11" t="s">
        <v>24</v>
      </c>
      <c r="B4" s="6" t="s">
        <v>37</v>
      </c>
      <c r="C4" s="6" t="s">
        <v>36</v>
      </c>
      <c r="D4" s="6" t="s">
        <v>67</v>
      </c>
      <c r="E4" s="8" t="s">
        <v>68</v>
      </c>
      <c r="F4" s="9" t="s">
        <v>69</v>
      </c>
      <c r="G4" s="9" t="s">
        <v>61</v>
      </c>
      <c r="H4" s="10" t="s">
        <v>70</v>
      </c>
      <c r="I4" s="36" t="s">
        <v>62</v>
      </c>
    </row>
    <row r="5" spans="1:9" s="2" customFormat="1" x14ac:dyDescent="0.2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2">
        <v>6</v>
      </c>
      <c r="G5" s="12">
        <v>7</v>
      </c>
      <c r="H5" s="12">
        <v>8</v>
      </c>
      <c r="I5" s="45">
        <v>9</v>
      </c>
    </row>
    <row r="6" spans="1:9" x14ac:dyDescent="0.3">
      <c r="A6" s="19" t="s">
        <v>0</v>
      </c>
      <c r="B6" s="13" t="s">
        <v>38</v>
      </c>
      <c r="C6" s="13" t="s">
        <v>39</v>
      </c>
      <c r="D6" s="18">
        <f>D7+D8+D9+D10+D11+D13+D12</f>
        <v>132949831.25999999</v>
      </c>
      <c r="E6" s="18">
        <f t="shared" ref="E6:F6" si="0">E7+E8+E9+E10+E11+E13+E12</f>
        <v>167169385.84</v>
      </c>
      <c r="F6" s="18">
        <f t="shared" si="0"/>
        <v>149684201.62</v>
      </c>
      <c r="G6" s="41">
        <f t="shared" ref="G6:G48" si="1">F6/D6*100</f>
        <v>112.58698127060715</v>
      </c>
      <c r="H6" s="14">
        <f t="shared" ref="H6:H13" si="2">F6/E6*100</f>
        <v>89.540438799760082</v>
      </c>
      <c r="I6" s="45" t="s">
        <v>78</v>
      </c>
    </row>
    <row r="7" spans="1:9" ht="64.2" customHeight="1" x14ac:dyDescent="0.3">
      <c r="A7" s="20" t="s">
        <v>1</v>
      </c>
      <c r="B7" s="15" t="s">
        <v>38</v>
      </c>
      <c r="C7" s="15" t="s">
        <v>40</v>
      </c>
      <c r="D7" s="37">
        <v>2492501</v>
      </c>
      <c r="E7" s="49">
        <v>2735001.21</v>
      </c>
      <c r="F7" s="28">
        <v>1299434.3799999999</v>
      </c>
      <c r="G7" s="41">
        <f t="shared" si="1"/>
        <v>52.133755613337762</v>
      </c>
      <c r="H7" s="16">
        <f t="shared" si="2"/>
        <v>47.511290863377717</v>
      </c>
      <c r="I7" s="47" t="s">
        <v>73</v>
      </c>
    </row>
    <row r="8" spans="1:9" ht="50.4" x14ac:dyDescent="0.3">
      <c r="A8" s="20" t="s">
        <v>2</v>
      </c>
      <c r="B8" s="15" t="s">
        <v>38</v>
      </c>
      <c r="C8" s="15" t="s">
        <v>41</v>
      </c>
      <c r="D8" s="37">
        <v>7078000</v>
      </c>
      <c r="E8" s="49">
        <v>7924254.2999999998</v>
      </c>
      <c r="F8" s="28">
        <v>7924254.2999999998</v>
      </c>
      <c r="G8" s="41">
        <f t="shared" si="1"/>
        <v>111.9561217858152</v>
      </c>
      <c r="H8" s="16">
        <f t="shared" si="2"/>
        <v>100</v>
      </c>
      <c r="I8" s="46"/>
    </row>
    <row r="9" spans="1:9" ht="50.4" x14ac:dyDescent="0.3">
      <c r="A9" s="20" t="s">
        <v>3</v>
      </c>
      <c r="B9" s="15" t="s">
        <v>38</v>
      </c>
      <c r="C9" s="15" t="s">
        <v>42</v>
      </c>
      <c r="D9" s="37">
        <v>49854400</v>
      </c>
      <c r="E9" s="49">
        <v>67471366.959999993</v>
      </c>
      <c r="F9" s="28">
        <v>66123382.649999999</v>
      </c>
      <c r="G9" s="41">
        <f t="shared" si="1"/>
        <v>132.63299257437657</v>
      </c>
      <c r="H9" s="16">
        <f t="shared" si="2"/>
        <v>98.002138728271007</v>
      </c>
      <c r="I9" s="46"/>
    </row>
    <row r="10" spans="1:9" x14ac:dyDescent="0.3">
      <c r="A10" s="20" t="s">
        <v>4</v>
      </c>
      <c r="B10" s="15" t="s">
        <v>38</v>
      </c>
      <c r="C10" s="15" t="s">
        <v>43</v>
      </c>
      <c r="D10" s="37">
        <v>18672</v>
      </c>
      <c r="E10" s="49">
        <v>6079</v>
      </c>
      <c r="F10" s="28">
        <v>6079</v>
      </c>
      <c r="G10" s="41">
        <f t="shared" si="1"/>
        <v>32.556769494430164</v>
      </c>
      <c r="H10" s="16">
        <f t="shared" si="2"/>
        <v>100</v>
      </c>
      <c r="I10" s="47"/>
    </row>
    <row r="11" spans="1:9" ht="50.4" x14ac:dyDescent="0.3">
      <c r="A11" s="20" t="s">
        <v>5</v>
      </c>
      <c r="B11" s="15" t="s">
        <v>38</v>
      </c>
      <c r="C11" s="15" t="s">
        <v>44</v>
      </c>
      <c r="D11" s="37">
        <v>13658894</v>
      </c>
      <c r="E11" s="49">
        <v>15682789.720000001</v>
      </c>
      <c r="F11" s="56">
        <v>15621111.359999999</v>
      </c>
      <c r="G11" s="41">
        <f t="shared" si="1"/>
        <v>114.3658583191289</v>
      </c>
      <c r="H11" s="16">
        <f t="shared" si="2"/>
        <v>99.60671308420757</v>
      </c>
      <c r="I11" s="46"/>
    </row>
    <row r="12" spans="1:9" ht="50.4" x14ac:dyDescent="0.3">
      <c r="A12" s="20" t="s">
        <v>63</v>
      </c>
      <c r="B12" s="15" t="s">
        <v>38</v>
      </c>
      <c r="C12" s="15" t="s">
        <v>48</v>
      </c>
      <c r="D12" s="37">
        <v>15151000</v>
      </c>
      <c r="E12" s="50">
        <v>13531000</v>
      </c>
      <c r="F12" s="28">
        <v>0</v>
      </c>
      <c r="G12" s="41">
        <f t="shared" si="1"/>
        <v>0</v>
      </c>
      <c r="H12" s="16">
        <f t="shared" si="2"/>
        <v>0</v>
      </c>
      <c r="I12" s="62" t="s">
        <v>83</v>
      </c>
    </row>
    <row r="13" spans="1:9" x14ac:dyDescent="0.3">
      <c r="A13" s="20" t="s">
        <v>6</v>
      </c>
      <c r="B13" s="15" t="s">
        <v>38</v>
      </c>
      <c r="C13" s="15" t="s">
        <v>46</v>
      </c>
      <c r="D13" s="37">
        <v>44696364.259999998</v>
      </c>
      <c r="E13" s="49">
        <v>59818894.649999999</v>
      </c>
      <c r="F13" s="28">
        <v>58709939.93</v>
      </c>
      <c r="G13" s="41">
        <f t="shared" si="1"/>
        <v>131.35283126941297</v>
      </c>
      <c r="H13" s="16">
        <f t="shared" si="2"/>
        <v>98.146146419975693</v>
      </c>
      <c r="I13" s="46"/>
    </row>
    <row r="14" spans="1:9" ht="33.6" x14ac:dyDescent="0.3">
      <c r="A14" s="19" t="s">
        <v>7</v>
      </c>
      <c r="B14" s="13" t="s">
        <v>41</v>
      </c>
      <c r="C14" s="13" t="s">
        <v>39</v>
      </c>
      <c r="D14" s="33">
        <f>D15</f>
        <v>3000000</v>
      </c>
      <c r="E14" s="33">
        <f>E15</f>
        <v>31830912.510000002</v>
      </c>
      <c r="F14" s="18">
        <f>F15</f>
        <v>29949314.559999999</v>
      </c>
      <c r="G14" s="41">
        <f t="shared" si="1"/>
        <v>998.31048533333342</v>
      </c>
      <c r="H14" s="14">
        <f t="shared" ref="H14:H48" si="3">F14/E14*100</f>
        <v>94.088771569433078</v>
      </c>
      <c r="I14" s="45" t="s">
        <v>78</v>
      </c>
    </row>
    <row r="15" spans="1:9" ht="48.6" customHeight="1" x14ac:dyDescent="0.3">
      <c r="A15" s="20" t="s">
        <v>64</v>
      </c>
      <c r="B15" s="15" t="s">
        <v>41</v>
      </c>
      <c r="C15" s="15" t="s">
        <v>52</v>
      </c>
      <c r="D15" s="37">
        <v>3000000</v>
      </c>
      <c r="E15" s="32">
        <v>31830912.510000002</v>
      </c>
      <c r="F15" s="28">
        <v>29949314.559999999</v>
      </c>
      <c r="G15" s="41">
        <f t="shared" si="1"/>
        <v>998.31048533333342</v>
      </c>
      <c r="H15" s="16">
        <f t="shared" si="3"/>
        <v>94.088771569433078</v>
      </c>
      <c r="I15" s="47" t="s">
        <v>72</v>
      </c>
    </row>
    <row r="16" spans="1:9" x14ac:dyDescent="0.3">
      <c r="A16" s="19" t="s">
        <v>8</v>
      </c>
      <c r="B16" s="13" t="s">
        <v>42</v>
      </c>
      <c r="C16" s="13" t="s">
        <v>39</v>
      </c>
      <c r="D16" s="33">
        <f>D17+D18+D19+D20</f>
        <v>29444281.32</v>
      </c>
      <c r="E16" s="33">
        <f>E17+E18+E19+E20</f>
        <v>72670540.649999991</v>
      </c>
      <c r="F16" s="18">
        <f>F17+F18+F19+F20</f>
        <v>54602211.399999999</v>
      </c>
      <c r="G16" s="40">
        <f t="shared" si="1"/>
        <v>185.44250004469117</v>
      </c>
      <c r="H16" s="14">
        <f t="shared" si="3"/>
        <v>75.136652227452501</v>
      </c>
      <c r="I16" s="45" t="s">
        <v>78</v>
      </c>
    </row>
    <row r="17" spans="1:9" ht="25.8" customHeight="1" x14ac:dyDescent="0.3">
      <c r="A17" s="21" t="s">
        <v>49</v>
      </c>
      <c r="B17" s="15" t="s">
        <v>42</v>
      </c>
      <c r="C17" s="15" t="s">
        <v>43</v>
      </c>
      <c r="D17" s="37">
        <v>1568281.32</v>
      </c>
      <c r="E17" s="32">
        <v>3136562.6399999997</v>
      </c>
      <c r="F17" s="28">
        <v>2900817.72</v>
      </c>
      <c r="G17" s="41">
        <f t="shared" si="1"/>
        <v>184.96794439915919</v>
      </c>
      <c r="H17" s="16">
        <f t="shared" si="3"/>
        <v>92.483972199579625</v>
      </c>
      <c r="I17" s="47" t="s">
        <v>76</v>
      </c>
    </row>
    <row r="18" spans="1:9" ht="33.6" x14ac:dyDescent="0.3">
      <c r="A18" s="20" t="s">
        <v>9</v>
      </c>
      <c r="B18" s="15" t="s">
        <v>42</v>
      </c>
      <c r="C18" s="15" t="s">
        <v>50</v>
      </c>
      <c r="D18" s="37">
        <v>1016000</v>
      </c>
      <c r="E18" s="32">
        <v>1516000</v>
      </c>
      <c r="F18" s="28">
        <v>607752.95999999996</v>
      </c>
      <c r="G18" s="41">
        <f t="shared" si="1"/>
        <v>59.818204724409441</v>
      </c>
      <c r="H18" s="16">
        <f t="shared" si="3"/>
        <v>40.089245382585744</v>
      </c>
      <c r="I18" s="47" t="s">
        <v>80</v>
      </c>
    </row>
    <row r="19" spans="1:9" ht="186" customHeight="1" x14ac:dyDescent="0.3">
      <c r="A19" s="21" t="s">
        <v>33</v>
      </c>
      <c r="B19" s="15" t="s">
        <v>42</v>
      </c>
      <c r="C19" s="15" t="s">
        <v>47</v>
      </c>
      <c r="D19" s="37">
        <v>25500000</v>
      </c>
      <c r="E19" s="32">
        <v>64348901.82</v>
      </c>
      <c r="F19" s="28">
        <v>47943640.719999999</v>
      </c>
      <c r="G19" s="41">
        <f t="shared" si="1"/>
        <v>188.01427733333333</v>
      </c>
      <c r="H19" s="16">
        <f>F19/E19*100</f>
        <v>74.50576367893639</v>
      </c>
      <c r="I19" s="52" t="s">
        <v>81</v>
      </c>
    </row>
    <row r="20" spans="1:9" ht="42.6" customHeight="1" x14ac:dyDescent="0.3">
      <c r="A20" s="20" t="s">
        <v>10</v>
      </c>
      <c r="B20" s="15" t="s">
        <v>42</v>
      </c>
      <c r="C20" s="15" t="s">
        <v>51</v>
      </c>
      <c r="D20" s="37">
        <v>1360000</v>
      </c>
      <c r="E20" s="32">
        <v>3669076.19</v>
      </c>
      <c r="F20" s="28">
        <v>3150000</v>
      </c>
      <c r="G20" s="41">
        <f t="shared" si="1"/>
        <v>231.61764705882354</v>
      </c>
      <c r="H20" s="16">
        <f t="shared" si="3"/>
        <v>85.852673449116907</v>
      </c>
      <c r="I20" s="51" t="s">
        <v>77</v>
      </c>
    </row>
    <row r="21" spans="1:9" x14ac:dyDescent="0.3">
      <c r="A21" s="19" t="s">
        <v>11</v>
      </c>
      <c r="B21" s="13" t="s">
        <v>43</v>
      </c>
      <c r="C21" s="13" t="s">
        <v>39</v>
      </c>
      <c r="D21" s="33">
        <f>D22+D23+D24+D25</f>
        <v>38123443.329999998</v>
      </c>
      <c r="E21" s="33">
        <f>E22+E23+E24+E25</f>
        <v>71011525.929999992</v>
      </c>
      <c r="F21" s="18">
        <f>F22+F23+F24+F25</f>
        <v>51128304.18</v>
      </c>
      <c r="G21" s="40">
        <f t="shared" si="1"/>
        <v>134.11250326322505</v>
      </c>
      <c r="H21" s="14">
        <f t="shared" si="3"/>
        <v>72.00000775986706</v>
      </c>
      <c r="I21" s="45" t="s">
        <v>78</v>
      </c>
    </row>
    <row r="22" spans="1:9" ht="21" customHeight="1" x14ac:dyDescent="0.3">
      <c r="A22" s="21" t="s">
        <v>35</v>
      </c>
      <c r="B22" s="15" t="s">
        <v>43</v>
      </c>
      <c r="C22" s="15" t="s">
        <v>38</v>
      </c>
      <c r="D22" s="37">
        <v>2020000</v>
      </c>
      <c r="E22" s="32">
        <v>12930898.58</v>
      </c>
      <c r="F22" s="28">
        <v>7996304.9199999999</v>
      </c>
      <c r="G22" s="41">
        <f t="shared" si="1"/>
        <v>395.85667920792076</v>
      </c>
      <c r="H22" s="16">
        <f t="shared" si="3"/>
        <v>61.83874129496111</v>
      </c>
      <c r="I22" s="47" t="s">
        <v>65</v>
      </c>
    </row>
    <row r="23" spans="1:9" ht="86.4" customHeight="1" x14ac:dyDescent="0.3">
      <c r="A23" s="20" t="s">
        <v>12</v>
      </c>
      <c r="B23" s="15" t="s">
        <v>43</v>
      </c>
      <c r="C23" s="15" t="s">
        <v>40</v>
      </c>
      <c r="D23" s="37">
        <v>34503358.439999998</v>
      </c>
      <c r="E23" s="32">
        <v>49624373.149999999</v>
      </c>
      <c r="F23" s="28">
        <v>36006605.060000002</v>
      </c>
      <c r="G23" s="41">
        <f t="shared" si="1"/>
        <v>104.35681246106547</v>
      </c>
      <c r="H23" s="16">
        <f t="shared" si="3"/>
        <v>72.558307086645783</v>
      </c>
      <c r="I23" s="58" t="s">
        <v>82</v>
      </c>
    </row>
    <row r="24" spans="1:9" x14ac:dyDescent="0.3">
      <c r="A24" s="21" t="s">
        <v>27</v>
      </c>
      <c r="B24" s="15" t="s">
        <v>43</v>
      </c>
      <c r="C24" s="15" t="s">
        <v>41</v>
      </c>
      <c r="D24" s="37">
        <v>1600000</v>
      </c>
      <c r="E24" s="32">
        <v>8456167.9000000004</v>
      </c>
      <c r="F24" s="28">
        <v>7125307.9000000004</v>
      </c>
      <c r="G24" s="41">
        <f t="shared" si="1"/>
        <v>445.33174374999999</v>
      </c>
      <c r="H24" s="16">
        <f t="shared" si="3"/>
        <v>84.261665381549491</v>
      </c>
      <c r="I24" s="47" t="s">
        <v>72</v>
      </c>
    </row>
    <row r="25" spans="1:9" ht="33.6" x14ac:dyDescent="0.3">
      <c r="A25" s="20" t="s">
        <v>13</v>
      </c>
      <c r="B25" s="15" t="s">
        <v>43</v>
      </c>
      <c r="C25" s="15" t="s">
        <v>43</v>
      </c>
      <c r="D25" s="37">
        <v>84.89</v>
      </c>
      <c r="E25" s="32">
        <v>86.3</v>
      </c>
      <c r="F25" s="28">
        <v>86.3</v>
      </c>
      <c r="G25" s="41">
        <f t="shared" si="1"/>
        <v>101.6609730239133</v>
      </c>
      <c r="H25" s="16">
        <f t="shared" si="3"/>
        <v>100</v>
      </c>
      <c r="I25" s="47"/>
    </row>
    <row r="26" spans="1:9" x14ac:dyDescent="0.3">
      <c r="A26" s="19" t="s">
        <v>14</v>
      </c>
      <c r="B26" s="13" t="s">
        <v>45</v>
      </c>
      <c r="C26" s="13" t="s">
        <v>39</v>
      </c>
      <c r="D26" s="33">
        <f>D27+D28+D29+D30+D31</f>
        <v>823291110.10000002</v>
      </c>
      <c r="E26" s="33">
        <f>E27+E28+E29+E30+E31</f>
        <v>937885914.75000012</v>
      </c>
      <c r="F26" s="18">
        <f>F27+F28+F29+F30+F31</f>
        <v>912733299.24000001</v>
      </c>
      <c r="G26" s="40">
        <f t="shared" si="1"/>
        <v>110.86398092275478</v>
      </c>
      <c r="H26" s="14">
        <f t="shared" si="3"/>
        <v>97.318158305351602</v>
      </c>
      <c r="I26" s="45" t="s">
        <v>78</v>
      </c>
    </row>
    <row r="27" spans="1:9" x14ac:dyDescent="0.3">
      <c r="A27" s="20" t="s">
        <v>15</v>
      </c>
      <c r="B27" s="15" t="s">
        <v>45</v>
      </c>
      <c r="C27" s="15" t="s">
        <v>38</v>
      </c>
      <c r="D27" s="42">
        <v>212027266</v>
      </c>
      <c r="E27" s="32">
        <v>220462911.05000001</v>
      </c>
      <c r="F27" s="28">
        <v>218469003.56999999</v>
      </c>
      <c r="G27" s="41">
        <f t="shared" si="1"/>
        <v>103.03816470943883</v>
      </c>
      <c r="H27" s="16">
        <f t="shared" si="3"/>
        <v>99.09558144247319</v>
      </c>
      <c r="I27" s="47"/>
    </row>
    <row r="28" spans="1:9" ht="168" customHeight="1" x14ac:dyDescent="0.3">
      <c r="A28" s="20" t="s">
        <v>16</v>
      </c>
      <c r="B28" s="15" t="s">
        <v>45</v>
      </c>
      <c r="C28" s="15" t="s">
        <v>40</v>
      </c>
      <c r="D28" s="42">
        <v>520259656.77999997</v>
      </c>
      <c r="E28" s="32">
        <v>616354970.35000002</v>
      </c>
      <c r="F28" s="28">
        <v>593928539.69000006</v>
      </c>
      <c r="G28" s="41">
        <f t="shared" si="1"/>
        <v>114.16002220236581</v>
      </c>
      <c r="H28" s="16">
        <f t="shared" si="3"/>
        <v>96.361442392966339</v>
      </c>
      <c r="I28" s="54"/>
    </row>
    <row r="29" spans="1:9" x14ac:dyDescent="0.3">
      <c r="A29" s="20" t="s">
        <v>56</v>
      </c>
      <c r="B29" s="15" t="s">
        <v>45</v>
      </c>
      <c r="C29" s="15" t="s">
        <v>41</v>
      </c>
      <c r="D29" s="37">
        <v>58316763.119999997</v>
      </c>
      <c r="E29" s="32">
        <v>63039341.700000003</v>
      </c>
      <c r="F29" s="28">
        <v>62973058.18</v>
      </c>
      <c r="G29" s="41">
        <f t="shared" si="1"/>
        <v>107.98448818295799</v>
      </c>
      <c r="H29" s="16">
        <f t="shared" si="3"/>
        <v>99.894853724337025</v>
      </c>
      <c r="I29" s="47"/>
    </row>
    <row r="30" spans="1:9" ht="46.8" x14ac:dyDescent="0.3">
      <c r="A30" s="20" t="s">
        <v>57</v>
      </c>
      <c r="B30" s="15" t="s">
        <v>45</v>
      </c>
      <c r="C30" s="15" t="s">
        <v>45</v>
      </c>
      <c r="D30" s="37">
        <v>1099000</v>
      </c>
      <c r="E30" s="32">
        <v>850443</v>
      </c>
      <c r="F30" s="28">
        <v>614506.1</v>
      </c>
      <c r="G30" s="41">
        <f t="shared" si="1"/>
        <v>55.915022747952683</v>
      </c>
      <c r="H30" s="16">
        <f t="shared" si="3"/>
        <v>72.257176553866628</v>
      </c>
      <c r="I30" s="63" t="s">
        <v>84</v>
      </c>
    </row>
    <row r="31" spans="1:9" x14ac:dyDescent="0.3">
      <c r="A31" s="20" t="s">
        <v>17</v>
      </c>
      <c r="B31" s="15" t="s">
        <v>45</v>
      </c>
      <c r="C31" s="15" t="s">
        <v>47</v>
      </c>
      <c r="D31" s="37">
        <v>31588424.199999999</v>
      </c>
      <c r="E31" s="32">
        <v>37178248.649999999</v>
      </c>
      <c r="F31" s="28">
        <v>36748191.700000003</v>
      </c>
      <c r="G31" s="41">
        <f t="shared" si="1"/>
        <v>116.33436181346457</v>
      </c>
      <c r="H31" s="16">
        <f t="shared" si="3"/>
        <v>98.843256566363308</v>
      </c>
      <c r="I31" s="47"/>
    </row>
    <row r="32" spans="1:9" x14ac:dyDescent="0.3">
      <c r="A32" s="19" t="s">
        <v>54</v>
      </c>
      <c r="B32" s="13" t="s">
        <v>50</v>
      </c>
      <c r="C32" s="13" t="s">
        <v>39</v>
      </c>
      <c r="D32" s="33">
        <f>D33+D34</f>
        <v>62193697.609999999</v>
      </c>
      <c r="E32" s="33">
        <f>E33+E34</f>
        <v>76622282.920000002</v>
      </c>
      <c r="F32" s="18">
        <f>F33+F34</f>
        <v>74548275.890000001</v>
      </c>
      <c r="G32" s="40">
        <f t="shared" si="1"/>
        <v>119.86467882561389</v>
      </c>
      <c r="H32" s="14">
        <f t="shared" si="3"/>
        <v>97.293206426431539</v>
      </c>
      <c r="I32" s="45" t="s">
        <v>78</v>
      </c>
    </row>
    <row r="33" spans="1:9" x14ac:dyDescent="0.3">
      <c r="A33" s="20" t="s">
        <v>18</v>
      </c>
      <c r="B33" s="15" t="s">
        <v>50</v>
      </c>
      <c r="C33" s="15" t="s">
        <v>38</v>
      </c>
      <c r="D33" s="37">
        <v>35322497.609999999</v>
      </c>
      <c r="E33" s="32">
        <v>44654252.18</v>
      </c>
      <c r="F33" s="32">
        <v>43547664.229999997</v>
      </c>
      <c r="G33" s="41">
        <f t="shared" si="1"/>
        <v>123.28591457720535</v>
      </c>
      <c r="H33" s="16">
        <f t="shared" si="3"/>
        <v>97.521875530376406</v>
      </c>
      <c r="I33" s="47"/>
    </row>
    <row r="34" spans="1:9" x14ac:dyDescent="0.3">
      <c r="A34" s="20" t="s">
        <v>28</v>
      </c>
      <c r="B34" s="15" t="s">
        <v>50</v>
      </c>
      <c r="C34" s="15" t="s">
        <v>42</v>
      </c>
      <c r="D34" s="37">
        <v>26871200</v>
      </c>
      <c r="E34" s="32">
        <v>31968030.739999998</v>
      </c>
      <c r="F34" s="32">
        <v>31000611.66</v>
      </c>
      <c r="G34" s="41">
        <f t="shared" si="1"/>
        <v>115.3674255708714</v>
      </c>
      <c r="H34" s="16">
        <f t="shared" si="3"/>
        <v>96.973792074125114</v>
      </c>
      <c r="I34" s="47"/>
    </row>
    <row r="35" spans="1:9" x14ac:dyDescent="0.3">
      <c r="A35" s="19" t="s">
        <v>20</v>
      </c>
      <c r="B35" s="13" t="s">
        <v>52</v>
      </c>
      <c r="C35" s="13" t="s">
        <v>39</v>
      </c>
      <c r="D35" s="33">
        <f>D36+D37+D38+D39</f>
        <v>104985723.31</v>
      </c>
      <c r="E35" s="33">
        <f>E36+E37+E38+E39</f>
        <v>84837875.189999998</v>
      </c>
      <c r="F35" s="18">
        <f>F36+F37+F38+F39</f>
        <v>83697958.569999993</v>
      </c>
      <c r="G35" s="40">
        <f t="shared" si="1"/>
        <v>79.723181334721232</v>
      </c>
      <c r="H35" s="14">
        <f t="shared" si="3"/>
        <v>98.656358828592673</v>
      </c>
      <c r="I35" s="45" t="s">
        <v>78</v>
      </c>
    </row>
    <row r="36" spans="1:9" x14ac:dyDescent="0.3">
      <c r="A36" s="20" t="s">
        <v>21</v>
      </c>
      <c r="B36" s="15" t="s">
        <v>52</v>
      </c>
      <c r="C36" s="15" t="s">
        <v>38</v>
      </c>
      <c r="D36" s="37">
        <v>4306689</v>
      </c>
      <c r="E36" s="32">
        <v>5138060.66</v>
      </c>
      <c r="F36" s="28">
        <v>5138060.66</v>
      </c>
      <c r="G36" s="41">
        <f t="shared" si="1"/>
        <v>119.30419540394024</v>
      </c>
      <c r="H36" s="16">
        <f t="shared" si="3"/>
        <v>100</v>
      </c>
      <c r="I36" s="47"/>
    </row>
    <row r="37" spans="1:9" x14ac:dyDescent="0.3">
      <c r="A37" s="20" t="s">
        <v>22</v>
      </c>
      <c r="B37" s="15" t="s">
        <v>52</v>
      </c>
      <c r="C37" s="15" t="s">
        <v>41</v>
      </c>
      <c r="D37" s="37">
        <v>6653227</v>
      </c>
      <c r="E37" s="55">
        <v>10908540</v>
      </c>
      <c r="F37" s="56">
        <v>10908540</v>
      </c>
      <c r="G37" s="41">
        <f t="shared" si="1"/>
        <v>163.95863240499688</v>
      </c>
      <c r="H37" s="16">
        <f t="shared" si="3"/>
        <v>100</v>
      </c>
      <c r="I37" s="47"/>
    </row>
    <row r="38" spans="1:9" x14ac:dyDescent="0.3">
      <c r="A38" s="20" t="s">
        <v>23</v>
      </c>
      <c r="B38" s="15" t="s">
        <v>52</v>
      </c>
      <c r="C38" s="15" t="s">
        <v>42</v>
      </c>
      <c r="D38" s="37">
        <v>92924217.310000002</v>
      </c>
      <c r="E38" s="32">
        <v>67307422.659999996</v>
      </c>
      <c r="F38" s="28">
        <v>66253969.909999996</v>
      </c>
      <c r="G38" s="41">
        <f t="shared" si="1"/>
        <v>71.298927048234717</v>
      </c>
      <c r="H38" s="16">
        <f t="shared" si="3"/>
        <v>98.434863929760823</v>
      </c>
      <c r="I38" s="47"/>
    </row>
    <row r="39" spans="1:9" x14ac:dyDescent="0.3">
      <c r="A39" s="21" t="s">
        <v>34</v>
      </c>
      <c r="B39" s="15" t="s">
        <v>52</v>
      </c>
      <c r="C39" s="15" t="s">
        <v>44</v>
      </c>
      <c r="D39" s="37">
        <v>1101590</v>
      </c>
      <c r="E39" s="32">
        <v>1483851.87</v>
      </c>
      <c r="F39" s="28">
        <v>1397388</v>
      </c>
      <c r="G39" s="41">
        <f t="shared" si="1"/>
        <v>126.85191405150738</v>
      </c>
      <c r="H39" s="16">
        <f>F39/E39*100</f>
        <v>94.173012027137176</v>
      </c>
      <c r="I39" s="47" t="s">
        <v>75</v>
      </c>
    </row>
    <row r="40" spans="1:9" ht="107.25" customHeight="1" x14ac:dyDescent="0.3">
      <c r="A40" s="22" t="s">
        <v>19</v>
      </c>
      <c r="B40" s="23" t="s">
        <v>48</v>
      </c>
      <c r="C40" s="23" t="s">
        <v>39</v>
      </c>
      <c r="D40" s="33">
        <f>D41+D42</f>
        <v>3092143.24</v>
      </c>
      <c r="E40" s="33">
        <f>E41+E42</f>
        <v>5423946.2699999996</v>
      </c>
      <c r="F40" s="18">
        <f>F41+F42</f>
        <v>3863802.12</v>
      </c>
      <c r="G40" s="40">
        <f t="shared" si="1"/>
        <v>124.95547004478355</v>
      </c>
      <c r="H40" s="14">
        <f t="shared" si="3"/>
        <v>71.235995484888917</v>
      </c>
      <c r="I40" s="57" t="s">
        <v>78</v>
      </c>
    </row>
    <row r="41" spans="1:9" ht="33.6" x14ac:dyDescent="0.3">
      <c r="A41" s="21" t="s">
        <v>29</v>
      </c>
      <c r="B41" s="24" t="s">
        <v>48</v>
      </c>
      <c r="C41" s="24" t="s">
        <v>38</v>
      </c>
      <c r="D41" s="38">
        <v>200000</v>
      </c>
      <c r="E41" s="32">
        <v>756500</v>
      </c>
      <c r="F41" s="28">
        <v>673137.2</v>
      </c>
      <c r="G41" s="41">
        <f t="shared" si="1"/>
        <v>336.56859999999995</v>
      </c>
      <c r="H41" s="16">
        <f t="shared" si="3"/>
        <v>88.98046265697289</v>
      </c>
      <c r="I41" s="47" t="s">
        <v>74</v>
      </c>
    </row>
    <row r="42" spans="1:9" ht="104.25" customHeight="1" x14ac:dyDescent="0.3">
      <c r="A42" s="21" t="s">
        <v>55</v>
      </c>
      <c r="B42" s="24" t="s">
        <v>48</v>
      </c>
      <c r="C42" s="24" t="s">
        <v>40</v>
      </c>
      <c r="D42" s="38">
        <v>2892143.24</v>
      </c>
      <c r="E42" s="32">
        <v>4667446.2699999996</v>
      </c>
      <c r="F42" s="28">
        <v>3190664.92</v>
      </c>
      <c r="G42" s="41">
        <f t="shared" si="1"/>
        <v>110.3218151809106</v>
      </c>
      <c r="H42" s="16">
        <f t="shared" si="3"/>
        <v>68.359971072575419</v>
      </c>
      <c r="I42" s="54" t="s">
        <v>71</v>
      </c>
    </row>
    <row r="43" spans="1:9" x14ac:dyDescent="0.3">
      <c r="A43" s="22" t="s">
        <v>30</v>
      </c>
      <c r="B43" s="23" t="s">
        <v>51</v>
      </c>
      <c r="C43" s="23" t="s">
        <v>39</v>
      </c>
      <c r="D43" s="33">
        <f>D44</f>
        <v>2680300</v>
      </c>
      <c r="E43" s="33">
        <f>E44</f>
        <v>3030300</v>
      </c>
      <c r="F43" s="18">
        <f>F44</f>
        <v>3030300</v>
      </c>
      <c r="G43" s="41">
        <f t="shared" si="1"/>
        <v>113.0582397492818</v>
      </c>
      <c r="H43" s="14">
        <f t="shared" si="3"/>
        <v>100</v>
      </c>
      <c r="I43" s="45" t="s">
        <v>78</v>
      </c>
    </row>
    <row r="44" spans="1:9" x14ac:dyDescent="0.3">
      <c r="A44" s="21" t="s">
        <v>31</v>
      </c>
      <c r="B44" s="24" t="s">
        <v>51</v>
      </c>
      <c r="C44" s="24" t="s">
        <v>40</v>
      </c>
      <c r="D44" s="38">
        <v>2680300</v>
      </c>
      <c r="E44" s="32">
        <v>3030300</v>
      </c>
      <c r="F44" s="28">
        <v>3030300</v>
      </c>
      <c r="G44" s="41">
        <f t="shared" si="1"/>
        <v>113.0582397492818</v>
      </c>
      <c r="H44" s="16">
        <f t="shared" si="3"/>
        <v>100</v>
      </c>
      <c r="I44" s="47"/>
    </row>
    <row r="45" spans="1:9" ht="33.6" x14ac:dyDescent="0.3">
      <c r="A45" s="25" t="s">
        <v>58</v>
      </c>
      <c r="B45" s="17" t="s">
        <v>53</v>
      </c>
      <c r="C45" s="17" t="s">
        <v>39</v>
      </c>
      <c r="D45" s="33">
        <f>D46+D47</f>
        <v>30144600</v>
      </c>
      <c r="E45" s="33">
        <f>E46+E47</f>
        <v>40144600</v>
      </c>
      <c r="F45" s="18">
        <f>F46+F47</f>
        <v>38893677.730000004</v>
      </c>
      <c r="G45" s="40">
        <f t="shared" si="1"/>
        <v>129.02369820797094</v>
      </c>
      <c r="H45" s="14">
        <f t="shared" si="3"/>
        <v>96.883958813887801</v>
      </c>
      <c r="I45" s="45" t="s">
        <v>78</v>
      </c>
    </row>
    <row r="46" spans="1:9" ht="50.4" x14ac:dyDescent="0.3">
      <c r="A46" s="29" t="s">
        <v>32</v>
      </c>
      <c r="B46" s="30" t="s">
        <v>53</v>
      </c>
      <c r="C46" s="30" t="s">
        <v>38</v>
      </c>
      <c r="D46" s="39">
        <v>30144600</v>
      </c>
      <c r="E46" s="34">
        <v>30144600</v>
      </c>
      <c r="F46" s="34">
        <v>30144600</v>
      </c>
      <c r="G46" s="41">
        <f t="shared" si="1"/>
        <v>100</v>
      </c>
      <c r="H46" s="31">
        <f>F46/E46*100</f>
        <v>100</v>
      </c>
      <c r="I46" s="47"/>
    </row>
    <row r="47" spans="1:9" ht="33.6" x14ac:dyDescent="0.3">
      <c r="A47" s="26" t="s">
        <v>59</v>
      </c>
      <c r="B47" s="30" t="s">
        <v>53</v>
      </c>
      <c r="C47" s="30" t="s">
        <v>41</v>
      </c>
      <c r="D47" s="48"/>
      <c r="E47" s="35">
        <v>10000000</v>
      </c>
      <c r="F47" s="35">
        <v>8749077.7300000004</v>
      </c>
      <c r="G47" s="41">
        <v>100</v>
      </c>
      <c r="H47" s="16">
        <f>F47/E47*100</f>
        <v>87.490777300000005</v>
      </c>
      <c r="I47" s="47" t="s">
        <v>79</v>
      </c>
    </row>
    <row r="48" spans="1:9" x14ac:dyDescent="0.3">
      <c r="A48" s="59" t="s">
        <v>25</v>
      </c>
      <c r="B48" s="60"/>
      <c r="C48" s="27"/>
      <c r="D48" s="33">
        <f>D6+D14+D16+D21+D26+D32+D35+D40+D43+D45</f>
        <v>1229905130.1699998</v>
      </c>
      <c r="E48" s="33">
        <f t="shared" ref="E48:F48" si="4">E6+E14+E16+E21+E26+E32+E35+E40+E43+E45</f>
        <v>1490627284.0600002</v>
      </c>
      <c r="F48" s="33">
        <f t="shared" si="4"/>
        <v>1402131345.3099999</v>
      </c>
      <c r="G48" s="40">
        <f t="shared" si="1"/>
        <v>114.00321137909187</v>
      </c>
      <c r="H48" s="14">
        <f t="shared" si="3"/>
        <v>94.063174631490369</v>
      </c>
      <c r="I48" s="45" t="s">
        <v>78</v>
      </c>
    </row>
    <row r="50" spans="5:5" x14ac:dyDescent="0.3">
      <c r="E50" s="53"/>
    </row>
  </sheetData>
  <mergeCells count="3">
    <mergeCell ref="A48:B48"/>
    <mergeCell ref="A1:H1"/>
    <mergeCell ref="A2:H2"/>
  </mergeCells>
  <phoneticPr fontId="0" type="noConversion"/>
  <pageMargins left="0.78740157480314965" right="0.39370078740157483" top="0.39370078740157483" bottom="0.19685039370078741" header="0.51181102362204722" footer="0.51181102362204722"/>
  <pageSetup paperSize="9" scale="7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0.199999999999999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shinkarenko</cp:lastModifiedBy>
  <cp:lastPrinted>2019-06-04T05:22:28Z</cp:lastPrinted>
  <dcterms:created xsi:type="dcterms:W3CDTF">2010-02-16T06:26:11Z</dcterms:created>
  <dcterms:modified xsi:type="dcterms:W3CDTF">2024-05-22T04:04:00Z</dcterms:modified>
</cp:coreProperties>
</file>