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40" tabRatio="775" activeTab="0"/>
  </bookViews>
  <sheets>
    <sheet name="Приложение № 1 (2)" sheetId="1" r:id="rId1"/>
  </sheets>
  <definedNames>
    <definedName name="_xlnm._FilterDatabase" localSheetId="0" hidden="1">'Приложение № 1 (2)'!$A$11:$J$196</definedName>
    <definedName name="_xlnm.Print_Titles" localSheetId="0">'Приложение № 1 (2)'!$6:$11</definedName>
  </definedNames>
  <calcPr fullCalcOnLoad="1"/>
</workbook>
</file>

<file path=xl/sharedStrings.xml><?xml version="1.0" encoding="utf-8"?>
<sst xmlns="http://schemas.openxmlformats.org/spreadsheetml/2006/main" count="544" uniqueCount="317">
  <si>
    <t>МКОУ СОШ с. Молчановка</t>
  </si>
  <si>
    <t>МКОУ СОШ с. Сергеевка</t>
  </si>
  <si>
    <t>МКОУ СОШ с. Фроловка</t>
  </si>
  <si>
    <t>МКОУ СОШ пос. Николаевка</t>
  </si>
  <si>
    <t>МКОУ ООШ с. Перетино</t>
  </si>
  <si>
    <t>МКОУ СОШ с. Золотая Долина</t>
  </si>
  <si>
    <t>МКОУ ООШ с. Новая Сила</t>
  </si>
  <si>
    <t>МКОУ ООШ с. Голубовка</t>
  </si>
  <si>
    <t>МКОУ СОШ с. Новолитовск</t>
  </si>
  <si>
    <t>МКОУ СОШ с. Хмыловка</t>
  </si>
  <si>
    <t>Источник финансирования</t>
  </si>
  <si>
    <t>Всего</t>
  </si>
  <si>
    <t>Исполнители</t>
  </si>
  <si>
    <t>Укрепление материально-технической базы общеобразовательных учреждений</t>
  </si>
  <si>
    <t xml:space="preserve"> Развитие государственно-общественного характера управления образованием</t>
  </si>
  <si>
    <t>Организация предоставления внешкольных образовательных услуг</t>
  </si>
  <si>
    <t>Местный бюджет</t>
  </si>
  <si>
    <t>Краевой бюджет</t>
  </si>
  <si>
    <t>МКОУ СОШ с. Екатериновка</t>
  </si>
  <si>
    <t>МКОУ СОШ с. Новицкое</t>
  </si>
  <si>
    <t>Итого по 4 разделу</t>
  </si>
  <si>
    <t>Наименование объектов</t>
  </si>
  <si>
    <t>№ п/п</t>
  </si>
  <si>
    <t>МКОУ СОШ пос.Николаевка</t>
  </si>
  <si>
    <t>МКОУ СОШ с.Золотая Долина</t>
  </si>
  <si>
    <t>МКОУ СОШ с.Новолитовск</t>
  </si>
  <si>
    <t>МКОУ СОШ с.Новицкое</t>
  </si>
  <si>
    <t>МКОУ ООШ с.Перетино</t>
  </si>
  <si>
    <t>Приобретение спортивного инвентаря и оборудования</t>
  </si>
  <si>
    <t>Организация государственной (итоговой) аттестации выпускников XI классов в форме ЕГЭ и выпускников IX классов в условиях независимого оценивания</t>
  </si>
  <si>
    <t>Открытие и поддержка муниципальных опытно - экспериментальных площадок по разработке системы мониторинга  качества общего образования, уровня воспитанности учащихся,  предпрофильной подготовки и профильного обучения, по разработке оздоровительных программ</t>
  </si>
  <si>
    <t>Поддержка  учащихся, отличников учёбы, активно занимающихся научно-исследовательской работой, всего:</t>
  </si>
  <si>
    <t>Выплата стипендий учащимся, отличникам учёбы, активно занимающимся научно-исследовательской работой</t>
  </si>
  <si>
    <t>Информатизация образования, всего:</t>
  </si>
  <si>
    <t>Обеспечение широкого использования информационно-коммуникационных технологий в образовательном процессе и управлении образованием.</t>
  </si>
  <si>
    <t>Создание сайтов образовательных учреждений</t>
  </si>
  <si>
    <t>Формирование электронных каталогов библиотек</t>
  </si>
  <si>
    <t>Итого по 2 разделу</t>
  </si>
  <si>
    <t>Разработка и внедрение механизмов общественного участия в управлении образованием</t>
  </si>
  <si>
    <t>Проведение цикла семинаров по вопросам формирования школьных управляющих советов и сопровождения их деятельности</t>
  </si>
  <si>
    <t>Разработка системы стимулирования руководителей образовательных учреждений, имеющих действующие структуры общественного участия в управлении</t>
  </si>
  <si>
    <t>Профилактика асоциального поведения детей и подростков, детской безнадзорности, правонарушений и других негативных явлений</t>
  </si>
  <si>
    <t>Проведение в общеобразовательных учреждениях противопожарных мероприятий</t>
  </si>
  <si>
    <t>МКОУ СОШ с.Екатериновка</t>
  </si>
  <si>
    <t>Замена деревянных конструкций оконных проемов на пластиковые окна</t>
  </si>
  <si>
    <t>Участие обучающихся и образовательных учреждений в конкурсах, смотрах, олимпиадах</t>
  </si>
  <si>
    <t>Проведение районных конференций, семинаров, смотров, конкурсов и других мероприятий с педагогами и учащимися</t>
  </si>
  <si>
    <t>примечание</t>
  </si>
  <si>
    <t xml:space="preserve">МКОУ СОШ с.Екатериновка </t>
  </si>
  <si>
    <t>Устройство оконных сливов</t>
  </si>
  <si>
    <t>Проведение работ по улучшению условий обучения в соответствии с требованиями СанПин</t>
  </si>
  <si>
    <t xml:space="preserve">Замена напольной плитки в рекреациях </t>
  </si>
  <si>
    <t xml:space="preserve">Установка водонагревателя в кабинет обслуживающего труда </t>
  </si>
  <si>
    <t xml:space="preserve">Ограждение отопительных приборов в помещениях общеобразовательных учреждениях </t>
  </si>
  <si>
    <t>Выполнение работы по установке обеззараживающего устройства воды в МКОУ ООШ с. Перетино</t>
  </si>
  <si>
    <t>Приобретение линолиума</t>
  </si>
  <si>
    <t>Проведение работ по реконструкции, строительству общеобразовательных учреждений</t>
  </si>
  <si>
    <t>Установка вытяжных шкафов в кабинетах химии</t>
  </si>
  <si>
    <t xml:space="preserve"> МКОУ СОШ с.Фроловка</t>
  </si>
  <si>
    <t>МКОУ СОШ с.Молчановка</t>
  </si>
  <si>
    <t>Приобретение школьной ученической мебели, в том числе:</t>
  </si>
  <si>
    <t>Приобретение технологического оборудования для пищеблоков общеобразовательных учреждений, в том числе:</t>
  </si>
  <si>
    <t>Приобретение медицинского оборудования в общеобразовательные учреждения</t>
  </si>
  <si>
    <t>Проведение капитального ремонта и ремонта в общеобразовательных учреждениях:</t>
  </si>
  <si>
    <t xml:space="preserve">МКОУ СОШ с.Новолитовск </t>
  </si>
  <si>
    <t>в т.ч.</t>
  </si>
  <si>
    <t>МКОУ СОШ с.Владимиро-Александровское (кабинет обслуживающего труда)</t>
  </si>
  <si>
    <t>Оборудование приточно-вытяжной вентиляции на пищеблоке</t>
  </si>
  <si>
    <t>Установка софитов для освещения классных досок в учебных кабинетах</t>
  </si>
  <si>
    <t>Оборудование цеха первичной обработки овощей</t>
  </si>
  <si>
    <t>Итого по 3 разделу</t>
  </si>
  <si>
    <t>Итого по 1 разделу</t>
  </si>
  <si>
    <t>Оборудование демонстрационных столов в кабинетах химии и биологии и физики</t>
  </si>
  <si>
    <t>Приобретение мебели для дошкольной группы МКОУ СОШ Молчановка</t>
  </si>
  <si>
    <t>исполнено с начала года, руб.</t>
  </si>
  <si>
    <t xml:space="preserve">Электромонтажные работы, замеры сопротивления </t>
  </si>
  <si>
    <t>МКОУ СОШ с. Владимиро-Александровское</t>
  </si>
  <si>
    <t>МКОУ ООШ С. Золотая Долина</t>
  </si>
  <si>
    <t xml:space="preserve">Проверка соответствия на горючесть чердачных помещений общеобразовательных учреждений </t>
  </si>
  <si>
    <t>Установка двери пожарного выхода в МКОУ ООШ Золотая Долина</t>
  </si>
  <si>
    <t>Приобретение специализированных столов, устойчивых к действию химических веществ,  в кабинет химии</t>
  </si>
  <si>
    <t>Лицензирование медицинской деятельности в общеобразовательных учреждениях</t>
  </si>
  <si>
    <t>Увеличение количества творческих объединений по интересам, спортивных секций и отделений в общеобразовательных учреждениях и учреждении дополнительного образования детей</t>
  </si>
  <si>
    <t>Общеобразовательные учреждения</t>
  </si>
  <si>
    <t>Общеобразовательные учреждения, муниципальное казенное учреждение "Управление образования"ПМР (далее - МКУ "Управление образования")</t>
  </si>
  <si>
    <t>Общеобразовательные учреждения, МКУ "Управление образования"</t>
  </si>
  <si>
    <t>МКУ "Управление образования"</t>
  </si>
  <si>
    <t>МКУ "Управление образование", общеобразовательные учреждения</t>
  </si>
  <si>
    <t>МКУ "Управление образования", общеобразовательные учреждения</t>
  </si>
  <si>
    <t>МКУ "Управление образования", образовательные учреждения</t>
  </si>
  <si>
    <t>МКУ "Управление образования", МКОУ ДОД "ДООЦ "Юность" ПМР</t>
  </si>
  <si>
    <t>Общеобразовательные учреждения, МКОУ ДОД "ДООЦ" "Юность" ПМР</t>
  </si>
  <si>
    <t xml:space="preserve">Муниципальное казенное общеобразовательное учреждение средняя общеобразовательная школа (далее МКОУ СОШ) с.Владимиро-Александровское </t>
  </si>
  <si>
    <t>МКОУ основная общеобразовательная школа (далее ООШ) с.Перетино</t>
  </si>
  <si>
    <t>Подготовка проектно-сметной документации "Строительство Новолитовской общеобразовательной школы на 220 учащихся с блоком 4-х дошкольных групп " (окончательный расчет за подготовку пректно-сметной документации)</t>
  </si>
  <si>
    <t>Подключение МКОУ дополнительного образования детей "Детский оздоровительно-образовательный центр "Юность" Партизанского муниципального района (далее МКОУ ДОД "ДООЦ" "Юность" ПМР) к сети Интернет, оснащение современным оборудованием</t>
  </si>
  <si>
    <t>МКОУ СОШ с.Владимиро-Александровское</t>
  </si>
  <si>
    <t>МКОУ ООШ с.Золотая Долина</t>
  </si>
  <si>
    <t>МКУ "Управление образования", МКОУ СОШ с.Молчановка</t>
  </si>
  <si>
    <t>МКУ "Управление образования", МКОУ СОШ с.Голубовка</t>
  </si>
  <si>
    <t xml:space="preserve">Ремонт электропроводки в МКОУ СОШ с.Владимиро-Александровское </t>
  </si>
  <si>
    <t>Установка теплового насоса в МКОУ ООШ с.Голубовка</t>
  </si>
  <si>
    <t>Приобретение котла в котельную МКОУ СОШ с.Молчановка</t>
  </si>
  <si>
    <t>Приобретение силового кабеля и выключателя для котельной МКОУ СОШ с.Новолитовск</t>
  </si>
  <si>
    <t>МКОУ СОШ пос.Николаевка, с.Молчановка</t>
  </si>
  <si>
    <t>МКОУ СОШ с.Хмыловка</t>
  </si>
  <si>
    <t>МКОУ СОШ с.Фроловка</t>
  </si>
  <si>
    <t>МКОУ СОШ с.Сергеевка</t>
  </si>
  <si>
    <t>МКОУ ООШ с.Новая Сила</t>
  </si>
  <si>
    <t>МКОУ ООШ с.Голубовка</t>
  </si>
  <si>
    <t>МКОУ ВСОШ с.Владимиро-Александровское</t>
  </si>
  <si>
    <t>Оборудование на пищеблоке МКОУ СОШ с.Хмыловка помещения для моечной кухонной посуды</t>
  </si>
  <si>
    <t>МКОУ СОШ с.Золотая Долина (блок начальной школы)</t>
  </si>
  <si>
    <t>МКОУ "Вечерняя (сменная) общеобразовательная школа с.Владимиро-Александровское</t>
  </si>
  <si>
    <t>Установка раковины с подводом горячей воды в медицинский кабинет МКОУ СОШ с.Владимиро-Александровское</t>
  </si>
  <si>
    <t>Оборудование санитарного узла для группы детского сада МКОУ ООШ с.Перетино</t>
  </si>
  <si>
    <t>Приобретение и установка жалюзи в классные комнаты МКОУ СОШ с.Сергеевка</t>
  </si>
  <si>
    <t>Приобретение тепловой пушки для МКОУ СОШ с.Молчановка</t>
  </si>
  <si>
    <t>Приобретение и установка малых форм для детской площадки МКОУ СОШ с.Молчановка</t>
  </si>
  <si>
    <t>МКОУ с.Молчановка</t>
  </si>
  <si>
    <t>Проведение проектных работ: реконструкция зданий интернета МКОУ СОШ с.Сергеевка</t>
  </si>
  <si>
    <t>Экспертиза сметной части проектной документации, технические условия на электроснабжение по реконструкции здания интерната МКОУ СОШ с.Сергеевка</t>
  </si>
  <si>
    <t>Обновление учебно-лабораторной базы в общеобразовательных учреждениях</t>
  </si>
  <si>
    <t>Подготовка проектно-сметной документации "Реконструкция здания интернета МКОУ СОШ с.Сергеевка под          16-ти квартирный жилой дом"</t>
  </si>
  <si>
    <t>3.</t>
  </si>
  <si>
    <t>Объем финансирования (тыс.руб.)</t>
  </si>
  <si>
    <t>Разработка и апробация механизмов форм публичной отчетности всех образовательных учреждений. Публикация отчетов образовательных учреждений об итогах их образовательной и финансово-хозяйственной деятельности в средствах массовой информации, отдельным издан</t>
  </si>
  <si>
    <t>МКОУ  ООШ с.Перетино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</si>
  <si>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</si>
  <si>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</si>
  <si>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</si>
  <si>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Субвенции на обеспечение обучающихся в младших классах (1-4 включительно) бесплатным питанием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</si>
  <si>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</si>
  <si>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1.</t>
  </si>
  <si>
    <t>2.</t>
  </si>
  <si>
    <t>6.1.</t>
  </si>
  <si>
    <t>6.2.</t>
  </si>
  <si>
    <t>6.2.1.</t>
  </si>
  <si>
    <t>6.2.2.</t>
  </si>
  <si>
    <t>6.2.3.</t>
  </si>
  <si>
    <t>6.2.4.</t>
  </si>
  <si>
    <t>6.2.5.</t>
  </si>
  <si>
    <t>6.2.6.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</si>
  <si>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</si>
  <si>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</si>
  <si>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</si>
  <si>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</si>
  <si>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</si>
  <si>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</si>
  <si>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</si>
  <si>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</si>
  <si>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</si>
  <si>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7.8.1.</t>
  </si>
  <si>
    <t>7.8.2.</t>
  </si>
  <si>
    <t>7.8.3.</t>
  </si>
  <si>
    <t>7.8.4.</t>
  </si>
  <si>
    <t>7.8.5.</t>
  </si>
  <si>
    <t>7.8.6.</t>
  </si>
  <si>
    <t>7.8.7.</t>
  </si>
  <si>
    <t>7.8.8.</t>
  </si>
  <si>
    <t>7.8.9.</t>
  </si>
  <si>
    <t>7.8.10.</t>
  </si>
  <si>
    <t>7.8.11.</t>
  </si>
  <si>
    <t>7.8.12.</t>
  </si>
  <si>
    <t>7.8.13.</t>
  </si>
  <si>
    <t>7.8.14.</t>
  </si>
  <si>
    <t>7.9.</t>
  </si>
  <si>
    <t>7.9.1.</t>
  </si>
  <si>
    <t>7.9.2.</t>
  </si>
  <si>
    <t>7.9.3.</t>
  </si>
  <si>
    <t>7.9.4.</t>
  </si>
  <si>
    <t>7.9.5.</t>
  </si>
  <si>
    <t>7.9.6.</t>
  </si>
  <si>
    <t>7.9.7.</t>
  </si>
  <si>
    <t>7.9.8.</t>
  </si>
  <si>
    <t>7.9.9.</t>
  </si>
  <si>
    <t>7.9.10.</t>
  </si>
  <si>
    <t>7.9.11.</t>
  </si>
  <si>
    <t>7.9.12.</t>
  </si>
  <si>
    <t>7.9.13.</t>
  </si>
  <si>
    <t>7.9.14.</t>
  </si>
  <si>
    <t>7.9.15.</t>
  </si>
  <si>
    <t>7.10.</t>
  </si>
  <si>
    <t>7.10.1.</t>
  </si>
  <si>
    <t>7.10.2.</t>
  </si>
  <si>
    <t>7.10.3.</t>
  </si>
  <si>
    <t>7.10.4.</t>
  </si>
  <si>
    <t>7.10.5.</t>
  </si>
  <si>
    <t>7.10.6.</t>
  </si>
  <si>
    <t>7.10.7.</t>
  </si>
  <si>
    <t>7.10.8.</t>
  </si>
  <si>
    <t>8.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</si>
  <si>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</si>
  <si>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</si>
  <si>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</si>
  <si>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</si>
  <si>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</si>
  <si>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</si>
  <si>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</si>
  <si>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</si>
  <si>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9.</t>
  </si>
  <si>
    <t>9.1.</t>
  </si>
  <si>
    <t>9.2.</t>
  </si>
  <si>
    <t>9.3.</t>
  </si>
  <si>
    <t>9.4.</t>
  </si>
  <si>
    <t>9.5.</t>
  </si>
  <si>
    <t>9.6.</t>
  </si>
  <si>
    <t>10.</t>
  </si>
  <si>
    <t>11.</t>
  </si>
  <si>
    <t>11.1.</t>
  </si>
  <si>
    <t>11.2.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</si>
  <si>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</si>
  <si>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</si>
  <si>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</si>
  <si>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</si>
  <si>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</si>
  <si>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</si>
  <si>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</si>
  <si>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</si>
  <si>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14.</t>
  </si>
  <si>
    <t>15.</t>
  </si>
  <si>
    <t>16.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</si>
  <si>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</si>
  <si>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</si>
  <si>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</si>
  <si>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</si>
  <si>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</si>
  <si>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</si>
  <si>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</si>
  <si>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</si>
  <si>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17.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</si>
  <si>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</si>
  <si>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</si>
  <si>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</si>
  <si>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</si>
  <si>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</si>
  <si>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</si>
  <si>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</si>
  <si>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</si>
  <si>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</si>
  <si>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</si>
  <si>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</si>
  <si>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</si>
  <si>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</si>
  <si>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18.</t>
  </si>
  <si>
    <t>18.1.</t>
  </si>
  <si>
    <t>18.2.</t>
  </si>
  <si>
    <t>18.3.</t>
  </si>
  <si>
    <t>18.4.</t>
  </si>
  <si>
    <t>6.1.1.2.</t>
  </si>
  <si>
    <t>6.1.1.3.</t>
  </si>
  <si>
    <t>6.1.1.4.</t>
  </si>
  <si>
    <t>6.1.1.5.</t>
  </si>
  <si>
    <t>6.1.2.</t>
  </si>
  <si>
    <t>6.1.2.1.</t>
  </si>
  <si>
    <t>6.1.2.2.</t>
  </si>
  <si>
    <t>6.1.2.3.</t>
  </si>
  <si>
    <t>6.1.2.4.</t>
  </si>
  <si>
    <t>7.1.1.</t>
  </si>
  <si>
    <t>7.2.1.</t>
  </si>
  <si>
    <t>7.2.2.</t>
  </si>
  <si>
    <t>7.3.1.</t>
  </si>
  <si>
    <t>7.3.2.</t>
  </si>
  <si>
    <t>7.3.3.</t>
  </si>
  <si>
    <t>19.5.</t>
  </si>
  <si>
    <t>19.5.1.</t>
  </si>
  <si>
    <t>19.5.2.</t>
  </si>
  <si>
    <t>19.5.3.</t>
  </si>
  <si>
    <t>19.5.4.</t>
  </si>
  <si>
    <t>19.5.5.</t>
  </si>
  <si>
    <t>19.5.6.</t>
  </si>
  <si>
    <t>19.6.</t>
  </si>
  <si>
    <t>19.6.1.</t>
  </si>
  <si>
    <t>19.6.2.</t>
  </si>
  <si>
    <t>19.6.3.</t>
  </si>
  <si>
    <t>20.</t>
  </si>
  <si>
    <t>20.1.</t>
  </si>
  <si>
    <t>20.2.</t>
  </si>
  <si>
    <t>20.3.</t>
  </si>
  <si>
    <t>20.4.</t>
  </si>
  <si>
    <t>21.</t>
  </si>
  <si>
    <t>21.2.</t>
  </si>
  <si>
    <t>21.1.</t>
  </si>
  <si>
    <t>6.2.1.1</t>
  </si>
  <si>
    <t>6.2.1.2</t>
  </si>
  <si>
    <t>6.2.1.3</t>
  </si>
  <si>
    <t>6.2.1.4</t>
  </si>
  <si>
    <t>6.2.1.5</t>
  </si>
  <si>
    <t>6.2.1.6</t>
  </si>
  <si>
    <t>6.2.7.</t>
  </si>
  <si>
    <t>6.2.2.1</t>
  </si>
  <si>
    <t>6.2.2.2</t>
  </si>
  <si>
    <t>6.2.2.3.</t>
  </si>
  <si>
    <t>6.2.2.4.</t>
  </si>
  <si>
    <t>6.2.2.5.</t>
  </si>
  <si>
    <t>6.2.2.6.</t>
  </si>
  <si>
    <t>6.2.2.7.</t>
  </si>
  <si>
    <t>6.2.2.8.</t>
  </si>
  <si>
    <t>6.2.2.9.</t>
  </si>
  <si>
    <t>6.2.2.10.</t>
  </si>
  <si>
    <t>6.2.2.11.</t>
  </si>
  <si>
    <t>6.2.2.12.</t>
  </si>
  <si>
    <t>6.2.2.13.</t>
  </si>
  <si>
    <t>6.2.2.14.</t>
  </si>
  <si>
    <t>Обеспечение доступного и качественного общего  образования</t>
  </si>
  <si>
    <t>Благотворительные средства</t>
  </si>
  <si>
    <t>7</t>
  </si>
  <si>
    <t>7.1.1</t>
  </si>
  <si>
    <t>7.1.1.1.</t>
  </si>
  <si>
    <t xml:space="preserve">        Перечень мероприятий подпрограммы 1 "Развитие системы общего образования Партизанского муниципального района" на 2015-2017 годы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</si>
  <si>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управления, государственными внебюджетными фондами</t>
  </si>
  <si>
    <t>МКОУ ПМР</t>
  </si>
  <si>
    <t>Расходы, направленные на оснащение "Роснефть-классов"</t>
  </si>
  <si>
    <t>Подпрограмма 1 "Развитие системы общего образования</t>
  </si>
  <si>
    <t>Итого по подпрограмме 1:</t>
  </si>
  <si>
    <t>МКОУ "Средняя общеобразовательная школа" с.Владимиро-Александровское ПМР</t>
  </si>
  <si>
    <t xml:space="preserve">Приложение № 2
к подпрограмме 1 «Развитие системы общего образования Партизанского муниципального района» на 2015-2017 годы» муниципальной программы "Развитие образования Партизанского муниципального района" на 2015-2017 годы в редакции постановления администрации Партизанского муниципального района от 24.02.2015 № 127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</si>
</sst>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dd/mm/yy;@"/>
    <numFmt numFmtId="173" formatCode="0.0"/>
    <numFmt numFmtId="174" formatCode="_-* #,##0.000_р_._-;\-* #,##0.000_р_._-;_-* &quot;-&quot;??_р_._-;_-@_-"/>
    <numFmt numFmtId="175" formatCode="#,##0.0"/>
    <numFmt numFmtId="176" formatCode="#,##0.000"/>
  </numFmts>
  <fonts count="5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" fontId="6" fillId="0" borderId="10" xfId="60" applyNumberFormat="1" applyFont="1" applyBorder="1" applyAlignment="1">
      <alignment horizontal="center" vertical="center" wrapText="1"/>
    </xf>
    <xf numFmtId="4" fontId="7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11" fillId="0" borderId="10" xfId="60" applyNumberFormat="1" applyFont="1" applyBorder="1" applyAlignment="1">
      <alignment horizontal="center" vertical="center" wrapText="1"/>
    </xf>
    <xf numFmtId="165" fontId="6" fillId="0" borderId="10" xfId="60" applyNumberFormat="1" applyFont="1" applyBorder="1" applyAlignment="1">
      <alignment horizontal="center" vertical="center" wrapText="1"/>
    </xf>
    <xf numFmtId="165" fontId="7" fillId="0" borderId="10" xfId="60" applyNumberFormat="1" applyFont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/>
    </xf>
    <xf numFmtId="165" fontId="6" fillId="0" borderId="10" xfId="6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60" applyNumberFormat="1" applyFont="1" applyFill="1" applyBorder="1" applyAlignment="1">
      <alignment horizontal="center" vertical="center" wrapText="1"/>
    </xf>
    <xf numFmtId="165" fontId="7" fillId="0" borderId="10" xfId="6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 vertical="top" wrapText="1"/>
    </xf>
    <xf numFmtId="165" fontId="18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17" fontId="0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165" fontId="1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vertical="top" wrapText="1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6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top" wrapText="1"/>
    </xf>
    <xf numFmtId="165" fontId="20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="82" zoomScaleNormal="82" zoomScalePageLayoutView="0" workbookViewId="0" topLeftCell="A1">
      <pane xSplit="3" ySplit="12" topLeftCell="D1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210" sqref="D210"/>
    </sheetView>
  </sheetViews>
  <sheetFormatPr defaultColWidth="9.00390625" defaultRowHeight="12.75"/>
  <cols>
    <col min="1" max="1" width="9.875" style="0" customWidth="1"/>
    <col min="2" max="2" width="58.125" style="0" customWidth="1"/>
    <col min="3" max="3" width="11.375" style="0" customWidth="1"/>
    <col min="4" max="4" width="20.625" style="0" customWidth="1"/>
    <col min="5" max="5" width="18.875" style="0" customWidth="1"/>
    <col min="6" max="6" width="18.00390625" style="0" customWidth="1"/>
    <col min="7" max="7" width="16.75390625" style="0" customWidth="1"/>
    <col min="8" max="8" width="20.25390625" style="0" customWidth="1"/>
    <col min="9" max="9" width="34.375" style="0" customWidth="1"/>
    <col min="12" max="12" width="20.875" style="0" customWidth="1"/>
  </cols>
  <sheetData>
    <row r="1" spans="4:9" ht="18.75" customHeight="1">
      <c r="D1" s="21"/>
      <c r="E1" s="92"/>
      <c r="F1" s="93"/>
      <c r="G1" s="93"/>
      <c r="H1" s="93"/>
      <c r="I1" s="93"/>
    </row>
    <row r="2" spans="1:9" ht="109.5" customHeight="1">
      <c r="A2" s="44"/>
      <c r="B2" s="44"/>
      <c r="C2" s="44"/>
      <c r="D2" s="21"/>
      <c r="E2" s="97" t="s">
        <v>316</v>
      </c>
      <c r="F2" s="97"/>
      <c r="G2" s="97"/>
      <c r="H2" s="97"/>
      <c r="I2" s="97"/>
    </row>
    <row r="3" spans="1:9" ht="15">
      <c r="A3" s="45"/>
      <c r="B3" s="45"/>
      <c r="C3" s="45"/>
      <c r="D3" s="45"/>
      <c r="E3" s="45"/>
      <c r="F3" s="45"/>
      <c r="G3" s="45"/>
      <c r="H3" s="45"/>
      <c r="I3" s="12"/>
    </row>
    <row r="4" spans="1:9" ht="18.75">
      <c r="A4" s="88" t="s">
        <v>309</v>
      </c>
      <c r="B4" s="98"/>
      <c r="C4" s="46"/>
      <c r="D4" s="46"/>
      <c r="E4" s="46"/>
      <c r="F4" s="46"/>
      <c r="G4" s="46"/>
      <c r="H4" s="46"/>
      <c r="I4" s="46"/>
    </row>
    <row r="5" spans="1:10" s="3" customFormat="1" ht="15.75">
      <c r="A5" s="47"/>
      <c r="B5" s="46"/>
      <c r="C5" s="46"/>
      <c r="D5" s="46"/>
      <c r="E5" s="46"/>
      <c r="F5" s="46"/>
      <c r="G5" s="46"/>
      <c r="H5" s="46"/>
      <c r="I5" s="46"/>
      <c r="J5" s="6"/>
    </row>
    <row r="6" spans="1:9" ht="12.75" customHeight="1">
      <c r="A6" s="89" t="s">
        <v>22</v>
      </c>
      <c r="B6" s="89" t="s">
        <v>21</v>
      </c>
      <c r="C6" s="94" t="s">
        <v>47</v>
      </c>
      <c r="D6" s="94" t="s">
        <v>10</v>
      </c>
      <c r="E6" s="89" t="s">
        <v>125</v>
      </c>
      <c r="F6" s="90"/>
      <c r="G6" s="90"/>
      <c r="H6" s="90"/>
      <c r="I6" s="94" t="s">
        <v>12</v>
      </c>
    </row>
    <row r="7" spans="1:9" ht="12.75" customHeight="1">
      <c r="A7" s="90"/>
      <c r="B7" s="90"/>
      <c r="C7" s="95"/>
      <c r="D7" s="95"/>
      <c r="E7" s="90"/>
      <c r="F7" s="90"/>
      <c r="G7" s="90"/>
      <c r="H7" s="90"/>
      <c r="I7" s="95"/>
    </row>
    <row r="8" spans="1:9" ht="3.75" customHeight="1">
      <c r="A8" s="90"/>
      <c r="B8" s="90"/>
      <c r="C8" s="95"/>
      <c r="D8" s="95"/>
      <c r="E8" s="90"/>
      <c r="F8" s="90"/>
      <c r="G8" s="90"/>
      <c r="H8" s="90"/>
      <c r="I8" s="95"/>
    </row>
    <row r="9" spans="1:9" ht="12.75">
      <c r="A9" s="90"/>
      <c r="B9" s="90"/>
      <c r="C9" s="95"/>
      <c r="D9" s="95"/>
      <c r="E9" s="90"/>
      <c r="F9" s="90"/>
      <c r="G9" s="90"/>
      <c r="H9" s="90"/>
      <c r="I9" s="95"/>
    </row>
    <row r="10" spans="1:9" ht="14.25" customHeight="1">
      <c r="A10" s="91"/>
      <c r="B10" s="91"/>
      <c r="C10" s="96"/>
      <c r="D10" s="96"/>
      <c r="E10" s="48" t="s">
        <v>11</v>
      </c>
      <c r="F10" s="48">
        <v>2015</v>
      </c>
      <c r="G10" s="48">
        <v>2016</v>
      </c>
      <c r="H10" s="48">
        <v>2017</v>
      </c>
      <c r="I10" s="96" t="s">
        <v>74</v>
      </c>
    </row>
    <row r="11" spans="1:9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</row>
    <row r="12" spans="1:9" ht="26.25" customHeight="1">
      <c r="A12" s="1"/>
      <c r="B12" s="99" t="s">
        <v>313</v>
      </c>
      <c r="C12" s="64"/>
      <c r="D12" s="64"/>
      <c r="E12" s="80">
        <f>E13+E14+E15+E16+E17+E18+E24+E25</f>
        <v>864350.7686600001</v>
      </c>
      <c r="F12" s="80">
        <f>F13+F14+F15+F16+F17+F18+F24+F25</f>
        <v>287906.52866</v>
      </c>
      <c r="G12" s="80">
        <f>G13+G14+G15+G17+G18</f>
        <v>285957.62</v>
      </c>
      <c r="H12" s="80">
        <f>H13+H14+H15+H17+H18</f>
        <v>290486.62</v>
      </c>
      <c r="I12" s="1"/>
    </row>
    <row r="13" spans="1:9" ht="78.75">
      <c r="A13" s="5" t="s">
        <v>133</v>
      </c>
      <c r="B13" s="100" t="s">
        <v>310</v>
      </c>
      <c r="C13" s="43"/>
      <c r="D13" s="43" t="s">
        <v>16</v>
      </c>
      <c r="E13" s="33">
        <f>F13+G13+H13</f>
        <v>46860.78</v>
      </c>
      <c r="F13" s="33">
        <v>15620.26</v>
      </c>
      <c r="G13" s="33">
        <v>15620.26</v>
      </c>
      <c r="H13" s="33">
        <v>15620.26</v>
      </c>
      <c r="I13" s="33" t="s">
        <v>311</v>
      </c>
    </row>
    <row r="14" spans="1:9" ht="31.5">
      <c r="A14" s="5" t="s">
        <v>134</v>
      </c>
      <c r="B14" s="100" t="s">
        <v>129</v>
      </c>
      <c r="C14" s="43"/>
      <c r="D14" s="43" t="s">
        <v>16</v>
      </c>
      <c r="E14" s="33">
        <f aca="true" t="shared" si="0" ref="E14:E20">F14+G14+H14</f>
        <v>100244.82</v>
      </c>
      <c r="F14" s="33">
        <v>33414.94</v>
      </c>
      <c r="G14" s="33">
        <v>33414.94</v>
      </c>
      <c r="H14" s="33">
        <v>33414.94</v>
      </c>
      <c r="I14" s="33" t="s">
        <v>311</v>
      </c>
    </row>
    <row r="15" spans="1:9" ht="26.25" customHeight="1">
      <c r="A15" s="5" t="s">
        <v>124</v>
      </c>
      <c r="B15" s="100" t="s">
        <v>130</v>
      </c>
      <c r="C15" s="43"/>
      <c r="D15" s="43" t="s">
        <v>16</v>
      </c>
      <c r="E15" s="33">
        <f t="shared" si="0"/>
        <v>8332.26</v>
      </c>
      <c r="F15" s="33">
        <v>2777.42</v>
      </c>
      <c r="G15" s="33">
        <v>2777.42</v>
      </c>
      <c r="H15" s="33">
        <v>2777.42</v>
      </c>
      <c r="I15" s="33" t="s">
        <v>311</v>
      </c>
    </row>
    <row r="16" spans="1:9" ht="61.5" customHeight="1">
      <c r="A16" s="5">
        <v>4</v>
      </c>
      <c r="B16" s="100" t="s">
        <v>312</v>
      </c>
      <c r="C16" s="43"/>
      <c r="D16" s="43" t="s">
        <v>305</v>
      </c>
      <c r="E16" s="33">
        <f t="shared" si="0"/>
        <v>1948.90866</v>
      </c>
      <c r="F16" s="33">
        <v>1948.90866</v>
      </c>
      <c r="G16" s="33">
        <v>0</v>
      </c>
      <c r="H16" s="33">
        <v>0</v>
      </c>
      <c r="I16" s="33" t="s">
        <v>315</v>
      </c>
    </row>
    <row r="17" spans="1:9" ht="31.5">
      <c r="A17" s="5">
        <v>5</v>
      </c>
      <c r="B17" s="100" t="s">
        <v>131</v>
      </c>
      <c r="C17" s="43"/>
      <c r="D17" s="43" t="s">
        <v>17</v>
      </c>
      <c r="E17" s="33">
        <f t="shared" si="0"/>
        <v>13049</v>
      </c>
      <c r="F17" s="33">
        <v>4349</v>
      </c>
      <c r="G17" s="33">
        <v>4349</v>
      </c>
      <c r="H17" s="33">
        <v>4351</v>
      </c>
      <c r="I17" s="33" t="s">
        <v>311</v>
      </c>
    </row>
    <row r="18" spans="1:9" ht="63">
      <c r="A18" s="5">
        <v>6</v>
      </c>
      <c r="B18" s="100" t="s">
        <v>132</v>
      </c>
      <c r="C18" s="43"/>
      <c r="D18" s="43" t="s">
        <v>17</v>
      </c>
      <c r="E18" s="33">
        <f t="shared" si="0"/>
        <v>693915</v>
      </c>
      <c r="F18" s="33">
        <f>F19+F20</f>
        <v>229796</v>
      </c>
      <c r="G18" s="33">
        <f>G19+G20</f>
        <v>229796</v>
      </c>
      <c r="H18" s="33">
        <f>H19+H20</f>
        <v>234323</v>
      </c>
      <c r="I18" s="1"/>
    </row>
    <row r="19" spans="1:9" ht="86.25" customHeight="1">
      <c r="A19" s="66" t="s">
        <v>135</v>
      </c>
      <c r="B19" s="100" t="s">
        <v>128</v>
      </c>
      <c r="C19" s="43"/>
      <c r="D19" s="43" t="s">
        <v>17</v>
      </c>
      <c r="E19" s="33">
        <f t="shared" si="0"/>
        <v>664815</v>
      </c>
      <c r="F19" s="33">
        <v>220096</v>
      </c>
      <c r="G19" s="33">
        <v>220096</v>
      </c>
      <c r="H19" s="33">
        <v>224623</v>
      </c>
      <c r="I19" s="33" t="s">
        <v>311</v>
      </c>
    </row>
    <row r="20" spans="1:9" ht="41.25" customHeight="1">
      <c r="A20" s="1" t="s">
        <v>136</v>
      </c>
      <c r="B20" s="100" t="s">
        <v>129</v>
      </c>
      <c r="C20" s="43"/>
      <c r="D20" s="43" t="s">
        <v>17</v>
      </c>
      <c r="E20" s="33">
        <f t="shared" si="0"/>
        <v>29100</v>
      </c>
      <c r="F20" s="33">
        <v>9700</v>
      </c>
      <c r="G20" s="33">
        <v>9700</v>
      </c>
      <c r="H20" s="33">
        <v>9700</v>
      </c>
      <c r="I20" s="33" t="s">
        <v>311</v>
      </c>
    </row>
    <row r="21" spans="1:9" ht="39.75" customHeight="1" hidden="1">
      <c r="A21" s="63" t="s">
        <v>306</v>
      </c>
      <c r="B21" s="22" t="s">
        <v>13</v>
      </c>
      <c r="C21" s="1"/>
      <c r="D21" s="1"/>
      <c r="E21" s="33"/>
      <c r="F21" s="81"/>
      <c r="G21" s="81"/>
      <c r="H21" s="81"/>
      <c r="I21" s="65"/>
    </row>
    <row r="22" spans="1:9" ht="115.5" customHeight="1" hidden="1">
      <c r="A22" s="63" t="s">
        <v>144</v>
      </c>
      <c r="B22" s="5" t="s">
        <v>122</v>
      </c>
      <c r="C22" s="5"/>
      <c r="D22" s="84" t="s">
        <v>16</v>
      </c>
      <c r="E22" s="25">
        <f>F22+G22+H22</f>
        <v>0</v>
      </c>
      <c r="F22" s="27">
        <v>0</v>
      </c>
      <c r="G22" s="27">
        <v>0</v>
      </c>
      <c r="H22" s="27">
        <v>0</v>
      </c>
      <c r="I22" s="11" t="s">
        <v>83</v>
      </c>
    </row>
    <row r="23" spans="1:9" ht="47.25" hidden="1">
      <c r="A23" s="67" t="s">
        <v>307</v>
      </c>
      <c r="B23" s="15" t="s">
        <v>72</v>
      </c>
      <c r="C23" s="1"/>
      <c r="D23" s="1"/>
      <c r="E23" s="25">
        <f aca="true" t="shared" si="1" ref="E23:E86">F23+G23+H23</f>
        <v>0</v>
      </c>
      <c r="F23" s="28">
        <v>0</v>
      </c>
      <c r="G23" s="28">
        <v>0</v>
      </c>
      <c r="H23" s="28">
        <v>0</v>
      </c>
      <c r="I23" s="11" t="s">
        <v>83</v>
      </c>
    </row>
    <row r="24" spans="1:9" ht="60" hidden="1">
      <c r="A24" s="67" t="s">
        <v>308</v>
      </c>
      <c r="B24" s="49" t="s">
        <v>92</v>
      </c>
      <c r="C24" s="49"/>
      <c r="D24" s="49"/>
      <c r="E24" s="30">
        <f t="shared" si="1"/>
        <v>0</v>
      </c>
      <c r="F24" s="28">
        <v>0</v>
      </c>
      <c r="G24" s="28">
        <v>0</v>
      </c>
      <c r="H24" s="28">
        <v>0</v>
      </c>
      <c r="I24" s="11"/>
    </row>
    <row r="25" spans="1:9" ht="15.75" hidden="1">
      <c r="A25" s="67" t="s">
        <v>249</v>
      </c>
      <c r="B25" s="49" t="s">
        <v>26</v>
      </c>
      <c r="C25" s="49"/>
      <c r="D25" s="49"/>
      <c r="E25" s="30">
        <f t="shared" si="1"/>
        <v>0</v>
      </c>
      <c r="F25" s="28">
        <v>0</v>
      </c>
      <c r="G25" s="28">
        <v>0</v>
      </c>
      <c r="H25" s="28">
        <v>0</v>
      </c>
      <c r="I25" s="11"/>
    </row>
    <row r="26" spans="1:9" ht="15.75" hidden="1">
      <c r="A26" s="67" t="s">
        <v>250</v>
      </c>
      <c r="B26" s="50" t="s">
        <v>25</v>
      </c>
      <c r="C26" s="50"/>
      <c r="D26" s="50"/>
      <c r="E26" s="30">
        <f t="shared" si="1"/>
        <v>0</v>
      </c>
      <c r="F26" s="28">
        <v>0</v>
      </c>
      <c r="G26" s="28">
        <v>0</v>
      </c>
      <c r="H26" s="28">
        <v>0</v>
      </c>
      <c r="I26" s="11"/>
    </row>
    <row r="27" spans="1:9" ht="15.75" hidden="1">
      <c r="A27" s="67" t="s">
        <v>251</v>
      </c>
      <c r="B27" s="51" t="s">
        <v>48</v>
      </c>
      <c r="C27" s="51"/>
      <c r="D27" s="51"/>
      <c r="E27" s="30">
        <f t="shared" si="1"/>
        <v>0</v>
      </c>
      <c r="F27" s="28">
        <v>0</v>
      </c>
      <c r="G27" s="28">
        <v>0</v>
      </c>
      <c r="H27" s="28">
        <v>0</v>
      </c>
      <c r="I27" s="11"/>
    </row>
    <row r="28" spans="1:9" ht="105" hidden="1">
      <c r="A28" s="67" t="s">
        <v>252</v>
      </c>
      <c r="B28" s="51" t="s">
        <v>93</v>
      </c>
      <c r="C28" s="51"/>
      <c r="D28" s="51"/>
      <c r="E28" s="30">
        <f t="shared" si="1"/>
        <v>0</v>
      </c>
      <c r="F28" s="28">
        <v>0</v>
      </c>
      <c r="G28" s="28">
        <v>0</v>
      </c>
      <c r="H28" s="28">
        <v>0</v>
      </c>
      <c r="I28" s="11" t="s">
        <v>84</v>
      </c>
    </row>
    <row r="29" spans="1:9" ht="28.5" hidden="1">
      <c r="A29" s="7" t="s">
        <v>253</v>
      </c>
      <c r="B29" s="41" t="s">
        <v>57</v>
      </c>
      <c r="C29" s="41"/>
      <c r="D29" s="85" t="s">
        <v>16</v>
      </c>
      <c r="E29" s="25">
        <f t="shared" si="1"/>
        <v>0</v>
      </c>
      <c r="F29" s="27">
        <v>0</v>
      </c>
      <c r="G29" s="27">
        <v>0</v>
      </c>
      <c r="H29" s="27">
        <v>0</v>
      </c>
      <c r="I29" s="11"/>
    </row>
    <row r="30" spans="1:9" ht="15.75" hidden="1">
      <c r="A30" s="1" t="s">
        <v>254</v>
      </c>
      <c r="B30" s="52" t="s">
        <v>26</v>
      </c>
      <c r="C30" s="52"/>
      <c r="D30" s="52"/>
      <c r="E30" s="30">
        <f t="shared" si="1"/>
        <v>0</v>
      </c>
      <c r="F30" s="28">
        <v>0</v>
      </c>
      <c r="G30" s="28">
        <v>0</v>
      </c>
      <c r="H30" s="28">
        <v>0</v>
      </c>
      <c r="I30" s="11"/>
    </row>
    <row r="31" spans="1:9" ht="15.75" hidden="1">
      <c r="A31" s="1" t="s">
        <v>255</v>
      </c>
      <c r="B31" s="50" t="s">
        <v>64</v>
      </c>
      <c r="C31" s="50"/>
      <c r="D31" s="50"/>
      <c r="E31" s="30">
        <f t="shared" si="1"/>
        <v>0</v>
      </c>
      <c r="F31" s="28">
        <v>0</v>
      </c>
      <c r="G31" s="28">
        <v>0</v>
      </c>
      <c r="H31" s="28">
        <v>0</v>
      </c>
      <c r="I31" s="11"/>
    </row>
    <row r="32" spans="1:9" ht="15.75" hidden="1">
      <c r="A32" s="1" t="s">
        <v>256</v>
      </c>
      <c r="B32" s="50" t="s">
        <v>24</v>
      </c>
      <c r="C32" s="50"/>
      <c r="D32" s="50"/>
      <c r="E32" s="30">
        <f t="shared" si="1"/>
        <v>0</v>
      </c>
      <c r="F32" s="28">
        <v>0</v>
      </c>
      <c r="G32" s="28">
        <v>0</v>
      </c>
      <c r="H32" s="28">
        <v>0</v>
      </c>
      <c r="I32" s="11"/>
    </row>
    <row r="33" spans="1:9" ht="15.75" hidden="1">
      <c r="A33" s="1" t="s">
        <v>257</v>
      </c>
      <c r="B33" s="52" t="s">
        <v>58</v>
      </c>
      <c r="C33" s="52"/>
      <c r="D33" s="52"/>
      <c r="E33" s="30">
        <f t="shared" si="1"/>
        <v>0</v>
      </c>
      <c r="F33" s="29">
        <v>0</v>
      </c>
      <c r="G33" s="28">
        <v>0</v>
      </c>
      <c r="H33" s="28">
        <v>0</v>
      </c>
      <c r="I33" s="11"/>
    </row>
    <row r="34" spans="1:9" ht="15.75" hidden="1">
      <c r="A34" s="1" t="s">
        <v>256</v>
      </c>
      <c r="B34" s="51" t="s">
        <v>23</v>
      </c>
      <c r="C34" s="51"/>
      <c r="D34" s="51"/>
      <c r="E34" s="30">
        <f t="shared" si="1"/>
        <v>0</v>
      </c>
      <c r="F34" s="29">
        <v>0</v>
      </c>
      <c r="G34" s="28">
        <v>0</v>
      </c>
      <c r="H34" s="28">
        <v>0</v>
      </c>
      <c r="I34" s="11"/>
    </row>
    <row r="35" spans="1:9" ht="15.75" hidden="1">
      <c r="A35" s="1" t="s">
        <v>257</v>
      </c>
      <c r="B35" s="51" t="s">
        <v>127</v>
      </c>
      <c r="C35" s="51"/>
      <c r="D35" s="51"/>
      <c r="E35" s="30">
        <f t="shared" si="1"/>
        <v>0</v>
      </c>
      <c r="F35" s="29">
        <v>0</v>
      </c>
      <c r="G35" s="28">
        <v>0</v>
      </c>
      <c r="H35" s="28">
        <v>0</v>
      </c>
      <c r="I35" s="11"/>
    </row>
    <row r="36" spans="1:9" ht="47.25" hidden="1">
      <c r="A36" s="5" t="s">
        <v>136</v>
      </c>
      <c r="B36" s="5" t="s">
        <v>42</v>
      </c>
      <c r="C36" s="5"/>
      <c r="D36" s="86" t="s">
        <v>16</v>
      </c>
      <c r="E36" s="25">
        <f t="shared" si="1"/>
        <v>0</v>
      </c>
      <c r="F36" s="27">
        <f>F37+F44+F59+F60+F61+F62+F63</f>
        <v>0</v>
      </c>
      <c r="G36" s="28">
        <v>0</v>
      </c>
      <c r="H36" s="28">
        <v>0</v>
      </c>
      <c r="I36" s="11" t="s">
        <v>85</v>
      </c>
    </row>
    <row r="37" spans="1:9" ht="31.5" hidden="1">
      <c r="A37" s="5" t="s">
        <v>137</v>
      </c>
      <c r="B37" s="5" t="s">
        <v>75</v>
      </c>
      <c r="C37" s="5"/>
      <c r="D37" s="5"/>
      <c r="E37" s="25">
        <f t="shared" si="1"/>
        <v>0</v>
      </c>
      <c r="F37" s="27">
        <f>SUM(F38:F43)</f>
        <v>0</v>
      </c>
      <c r="G37" s="28">
        <v>0</v>
      </c>
      <c r="H37" s="28">
        <v>0</v>
      </c>
      <c r="I37" s="11"/>
    </row>
    <row r="38" spans="1:9" ht="15.75" hidden="1">
      <c r="A38" s="1" t="s">
        <v>283</v>
      </c>
      <c r="B38" s="15" t="s">
        <v>0</v>
      </c>
      <c r="C38" s="15"/>
      <c r="D38" s="15"/>
      <c r="E38" s="30">
        <f t="shared" si="1"/>
        <v>0</v>
      </c>
      <c r="F38" s="28">
        <v>0</v>
      </c>
      <c r="G38" s="28">
        <v>0</v>
      </c>
      <c r="H38" s="28">
        <v>0</v>
      </c>
      <c r="I38" s="11"/>
    </row>
    <row r="39" spans="1:9" ht="31.5" hidden="1">
      <c r="A39" s="1" t="s">
        <v>284</v>
      </c>
      <c r="B39" s="15" t="s">
        <v>76</v>
      </c>
      <c r="C39" s="15"/>
      <c r="D39" s="15"/>
      <c r="E39" s="30">
        <f t="shared" si="1"/>
        <v>0</v>
      </c>
      <c r="F39" s="28">
        <v>0</v>
      </c>
      <c r="G39" s="28">
        <v>0</v>
      </c>
      <c r="H39" s="28">
        <v>0</v>
      </c>
      <c r="I39" s="11"/>
    </row>
    <row r="40" spans="1:9" ht="15.75" hidden="1">
      <c r="A40" s="1" t="s">
        <v>285</v>
      </c>
      <c r="B40" s="15" t="s">
        <v>9</v>
      </c>
      <c r="C40" s="15"/>
      <c r="D40" s="15"/>
      <c r="E40" s="30">
        <f t="shared" si="1"/>
        <v>0</v>
      </c>
      <c r="F40" s="28">
        <v>0</v>
      </c>
      <c r="G40" s="28">
        <v>0</v>
      </c>
      <c r="H40" s="28">
        <v>0</v>
      </c>
      <c r="I40" s="11"/>
    </row>
    <row r="41" spans="1:9" ht="15.75" hidden="1">
      <c r="A41" s="1" t="s">
        <v>286</v>
      </c>
      <c r="B41" s="15" t="s">
        <v>77</v>
      </c>
      <c r="C41" s="15"/>
      <c r="D41" s="15"/>
      <c r="E41" s="30">
        <f t="shared" si="1"/>
        <v>0</v>
      </c>
      <c r="F41" s="28">
        <v>0</v>
      </c>
      <c r="G41" s="28">
        <v>0</v>
      </c>
      <c r="H41" s="28">
        <v>0</v>
      </c>
      <c r="I41" s="11"/>
    </row>
    <row r="42" spans="1:9" ht="15.75" hidden="1">
      <c r="A42" s="1" t="s">
        <v>287</v>
      </c>
      <c r="B42" s="15" t="s">
        <v>1</v>
      </c>
      <c r="C42" s="15"/>
      <c r="D42" s="15"/>
      <c r="E42" s="30">
        <f t="shared" si="1"/>
        <v>0</v>
      </c>
      <c r="F42" s="28">
        <v>0</v>
      </c>
      <c r="G42" s="28">
        <v>0</v>
      </c>
      <c r="H42" s="28">
        <v>0</v>
      </c>
      <c r="I42" s="11"/>
    </row>
    <row r="43" spans="1:9" ht="15.75" hidden="1">
      <c r="A43" s="1" t="s">
        <v>288</v>
      </c>
      <c r="B43" s="15" t="s">
        <v>7</v>
      </c>
      <c r="C43" s="15"/>
      <c r="D43" s="15"/>
      <c r="E43" s="30">
        <f t="shared" si="1"/>
        <v>0</v>
      </c>
      <c r="F43" s="28">
        <v>0</v>
      </c>
      <c r="G43" s="28">
        <v>0</v>
      </c>
      <c r="H43" s="28">
        <v>0</v>
      </c>
      <c r="I43" s="11"/>
    </row>
    <row r="44" spans="1:9" ht="47.25" hidden="1">
      <c r="A44" s="5" t="s">
        <v>138</v>
      </c>
      <c r="B44" s="5" t="s">
        <v>78</v>
      </c>
      <c r="C44" s="5"/>
      <c r="D44" s="71" t="s">
        <v>16</v>
      </c>
      <c r="E44" s="25">
        <f t="shared" si="1"/>
        <v>0</v>
      </c>
      <c r="F44" s="27">
        <f>SUM(F45:F58)</f>
        <v>0</v>
      </c>
      <c r="G44" s="28">
        <v>0</v>
      </c>
      <c r="H44" s="28">
        <v>0</v>
      </c>
      <c r="I44" s="11"/>
    </row>
    <row r="45" spans="1:9" ht="15.75" hidden="1">
      <c r="A45" s="1" t="s">
        <v>290</v>
      </c>
      <c r="B45" s="15" t="s">
        <v>0</v>
      </c>
      <c r="C45" s="15"/>
      <c r="D45" s="15"/>
      <c r="E45" s="30">
        <f t="shared" si="1"/>
        <v>0</v>
      </c>
      <c r="F45" s="28">
        <v>0</v>
      </c>
      <c r="G45" s="28">
        <v>0</v>
      </c>
      <c r="H45" s="28">
        <v>0</v>
      </c>
      <c r="I45" s="11"/>
    </row>
    <row r="46" spans="1:9" ht="15.75" hidden="1">
      <c r="A46" s="1" t="s">
        <v>291</v>
      </c>
      <c r="B46" s="15" t="s">
        <v>1</v>
      </c>
      <c r="C46" s="15"/>
      <c r="D46" s="15"/>
      <c r="E46" s="30">
        <f t="shared" si="1"/>
        <v>0</v>
      </c>
      <c r="F46" s="28">
        <v>0</v>
      </c>
      <c r="G46" s="28">
        <v>0</v>
      </c>
      <c r="H46" s="28">
        <v>0</v>
      </c>
      <c r="I46" s="11"/>
    </row>
    <row r="47" spans="1:9" ht="15.75" hidden="1">
      <c r="A47" s="1" t="s">
        <v>292</v>
      </c>
      <c r="B47" s="15" t="s">
        <v>2</v>
      </c>
      <c r="C47" s="15"/>
      <c r="D47" s="15"/>
      <c r="E47" s="30">
        <f t="shared" si="1"/>
        <v>0</v>
      </c>
      <c r="F47" s="28">
        <v>0</v>
      </c>
      <c r="G47" s="28">
        <v>0</v>
      </c>
      <c r="H47" s="28">
        <v>0</v>
      </c>
      <c r="I47" s="11"/>
    </row>
    <row r="48" spans="1:9" ht="15.75" hidden="1">
      <c r="A48" s="1" t="s">
        <v>293</v>
      </c>
      <c r="B48" s="15" t="s">
        <v>23</v>
      </c>
      <c r="C48" s="15"/>
      <c r="D48" s="15"/>
      <c r="E48" s="30">
        <f t="shared" si="1"/>
        <v>0</v>
      </c>
      <c r="F48" s="28">
        <v>0</v>
      </c>
      <c r="G48" s="28">
        <v>0</v>
      </c>
      <c r="H48" s="28">
        <v>0</v>
      </c>
      <c r="I48" s="11"/>
    </row>
    <row r="49" spans="1:9" ht="15.75" hidden="1">
      <c r="A49" s="1" t="s">
        <v>294</v>
      </c>
      <c r="B49" s="15" t="s">
        <v>19</v>
      </c>
      <c r="C49" s="15"/>
      <c r="D49" s="15"/>
      <c r="E49" s="30">
        <f t="shared" si="1"/>
        <v>0</v>
      </c>
      <c r="F49" s="28">
        <v>0</v>
      </c>
      <c r="G49" s="28">
        <v>0</v>
      </c>
      <c r="H49" s="28">
        <v>0</v>
      </c>
      <c r="I49" s="11"/>
    </row>
    <row r="50" spans="1:9" ht="15.75" hidden="1">
      <c r="A50" s="1" t="s">
        <v>295</v>
      </c>
      <c r="B50" s="15" t="s">
        <v>4</v>
      </c>
      <c r="C50" s="15"/>
      <c r="D50" s="15"/>
      <c r="E50" s="30">
        <f t="shared" si="1"/>
        <v>0</v>
      </c>
      <c r="F50" s="28">
        <v>0</v>
      </c>
      <c r="G50" s="28">
        <v>0</v>
      </c>
      <c r="H50" s="28">
        <v>0</v>
      </c>
      <c r="I50" s="11"/>
    </row>
    <row r="51" spans="1:9" ht="30" hidden="1">
      <c r="A51" s="1" t="s">
        <v>296</v>
      </c>
      <c r="B51" s="15" t="s">
        <v>5</v>
      </c>
      <c r="C51" s="15"/>
      <c r="D51" s="15"/>
      <c r="E51" s="30">
        <f t="shared" si="1"/>
        <v>0</v>
      </c>
      <c r="F51" s="28">
        <v>0</v>
      </c>
      <c r="G51" s="28">
        <v>0</v>
      </c>
      <c r="H51" s="28">
        <v>0</v>
      </c>
      <c r="I51" s="11" t="s">
        <v>97</v>
      </c>
    </row>
    <row r="52" spans="1:9" ht="45" hidden="1">
      <c r="A52" s="8" t="s">
        <v>297</v>
      </c>
      <c r="B52" s="15" t="s">
        <v>77</v>
      </c>
      <c r="C52" s="15"/>
      <c r="D52" s="15"/>
      <c r="E52" s="30">
        <f t="shared" si="1"/>
        <v>0</v>
      </c>
      <c r="F52" s="28">
        <v>0</v>
      </c>
      <c r="G52" s="28">
        <v>0</v>
      </c>
      <c r="H52" s="28">
        <v>0</v>
      </c>
      <c r="I52" s="11" t="s">
        <v>98</v>
      </c>
    </row>
    <row r="53" spans="1:9" ht="45" hidden="1">
      <c r="A53" s="8" t="s">
        <v>298</v>
      </c>
      <c r="B53" s="15" t="s">
        <v>6</v>
      </c>
      <c r="C53" s="15"/>
      <c r="D53" s="15"/>
      <c r="E53" s="30">
        <f t="shared" si="1"/>
        <v>0</v>
      </c>
      <c r="F53" s="28">
        <v>0</v>
      </c>
      <c r="G53" s="28">
        <v>0</v>
      </c>
      <c r="H53" s="28">
        <v>0</v>
      </c>
      <c r="I53" s="11" t="s">
        <v>99</v>
      </c>
    </row>
    <row r="54" spans="1:9" ht="30" hidden="1">
      <c r="A54" s="8" t="s">
        <v>299</v>
      </c>
      <c r="B54" s="15" t="s">
        <v>7</v>
      </c>
      <c r="C54" s="15"/>
      <c r="D54" s="15"/>
      <c r="E54" s="30">
        <f t="shared" si="1"/>
        <v>0</v>
      </c>
      <c r="F54" s="28">
        <v>0</v>
      </c>
      <c r="G54" s="28">
        <v>0</v>
      </c>
      <c r="H54" s="28">
        <v>0</v>
      </c>
      <c r="I54" s="11" t="s">
        <v>25</v>
      </c>
    </row>
    <row r="55" spans="1:9" ht="45" hidden="1">
      <c r="A55" s="8" t="s">
        <v>300</v>
      </c>
      <c r="B55" s="15" t="s">
        <v>9</v>
      </c>
      <c r="C55" s="15"/>
      <c r="D55" s="15"/>
      <c r="E55" s="30">
        <f t="shared" si="1"/>
        <v>0</v>
      </c>
      <c r="F55" s="28">
        <v>0</v>
      </c>
      <c r="G55" s="28">
        <v>0</v>
      </c>
      <c r="H55" s="28">
        <v>0</v>
      </c>
      <c r="I55" s="11" t="s">
        <v>96</v>
      </c>
    </row>
    <row r="56" spans="1:9" ht="15.75" hidden="1">
      <c r="A56" s="8" t="s">
        <v>301</v>
      </c>
      <c r="B56" s="15" t="s">
        <v>8</v>
      </c>
      <c r="C56" s="15"/>
      <c r="D56" s="15"/>
      <c r="E56" s="30">
        <f t="shared" si="1"/>
        <v>0</v>
      </c>
      <c r="F56" s="28">
        <v>0</v>
      </c>
      <c r="G56" s="28">
        <v>0</v>
      </c>
      <c r="H56" s="28">
        <v>0</v>
      </c>
      <c r="I56" s="10"/>
    </row>
    <row r="57" spans="1:9" ht="100.5" customHeight="1" hidden="1">
      <c r="A57" s="1" t="s">
        <v>302</v>
      </c>
      <c r="B57" s="15" t="s">
        <v>18</v>
      </c>
      <c r="C57" s="15"/>
      <c r="D57" s="15"/>
      <c r="E57" s="30">
        <f t="shared" si="1"/>
        <v>0</v>
      </c>
      <c r="F57" s="28">
        <v>0</v>
      </c>
      <c r="G57" s="28">
        <v>0</v>
      </c>
      <c r="H57" s="28">
        <v>0</v>
      </c>
      <c r="I57" s="11" t="s">
        <v>86</v>
      </c>
    </row>
    <row r="58" spans="1:9" ht="31.5" hidden="1">
      <c r="A58" s="1" t="s">
        <v>303</v>
      </c>
      <c r="B58" s="15" t="s">
        <v>76</v>
      </c>
      <c r="C58" s="15"/>
      <c r="D58" s="15"/>
      <c r="E58" s="30">
        <f t="shared" si="1"/>
        <v>0</v>
      </c>
      <c r="F58" s="28">
        <v>0</v>
      </c>
      <c r="G58" s="28">
        <v>0</v>
      </c>
      <c r="H58" s="28">
        <v>0</v>
      </c>
      <c r="I58" s="11"/>
    </row>
    <row r="59" spans="1:9" ht="45" hidden="1">
      <c r="A59" s="5" t="s">
        <v>139</v>
      </c>
      <c r="B59" s="5" t="s">
        <v>79</v>
      </c>
      <c r="C59" s="5"/>
      <c r="D59" s="5"/>
      <c r="E59" s="25">
        <f t="shared" si="1"/>
        <v>0</v>
      </c>
      <c r="F59" s="31">
        <v>0</v>
      </c>
      <c r="G59" s="28">
        <v>0</v>
      </c>
      <c r="H59" s="28">
        <v>0</v>
      </c>
      <c r="I59" s="11" t="s">
        <v>104</v>
      </c>
    </row>
    <row r="60" spans="1:9" ht="31.5" hidden="1">
      <c r="A60" s="5" t="s">
        <v>140</v>
      </c>
      <c r="B60" s="5" t="s">
        <v>102</v>
      </c>
      <c r="C60" s="5"/>
      <c r="D60" s="71" t="s">
        <v>16</v>
      </c>
      <c r="E60" s="25">
        <f t="shared" si="1"/>
        <v>0</v>
      </c>
      <c r="F60" s="31">
        <v>0</v>
      </c>
      <c r="G60" s="28">
        <v>0</v>
      </c>
      <c r="H60" s="28">
        <v>0</v>
      </c>
      <c r="I60" s="11"/>
    </row>
    <row r="61" spans="1:9" ht="31.5" hidden="1">
      <c r="A61" s="5" t="s">
        <v>141</v>
      </c>
      <c r="B61" s="5" t="s">
        <v>101</v>
      </c>
      <c r="C61" s="5"/>
      <c r="D61" s="71" t="s">
        <v>16</v>
      </c>
      <c r="E61" s="30">
        <f t="shared" si="1"/>
        <v>0</v>
      </c>
      <c r="F61" s="29">
        <v>0</v>
      </c>
      <c r="G61" s="28">
        <v>0</v>
      </c>
      <c r="H61" s="28">
        <v>0</v>
      </c>
      <c r="I61" s="11"/>
    </row>
    <row r="62" spans="1:9" ht="48.75" customHeight="1" hidden="1">
      <c r="A62" s="18" t="s">
        <v>142</v>
      </c>
      <c r="B62" s="5" t="s">
        <v>103</v>
      </c>
      <c r="C62" s="5"/>
      <c r="D62" s="71" t="s">
        <v>16</v>
      </c>
      <c r="E62" s="30">
        <f t="shared" si="1"/>
        <v>0</v>
      </c>
      <c r="F62" s="29">
        <v>0</v>
      </c>
      <c r="G62" s="28">
        <v>0</v>
      </c>
      <c r="H62" s="28">
        <v>0</v>
      </c>
      <c r="I62" s="11" t="s">
        <v>86</v>
      </c>
    </row>
    <row r="63" spans="1:9" ht="31.5" hidden="1">
      <c r="A63" s="4" t="s">
        <v>289</v>
      </c>
      <c r="B63" s="5" t="s">
        <v>100</v>
      </c>
      <c r="C63" s="5"/>
      <c r="D63" s="71" t="s">
        <v>16</v>
      </c>
      <c r="E63" s="25">
        <f t="shared" si="1"/>
        <v>0</v>
      </c>
      <c r="F63" s="31">
        <v>0</v>
      </c>
      <c r="G63" s="28">
        <v>0</v>
      </c>
      <c r="H63" s="28">
        <v>0</v>
      </c>
      <c r="I63" s="11"/>
    </row>
    <row r="64" spans="1:9" ht="47.25" hidden="1">
      <c r="A64" s="4" t="s">
        <v>143</v>
      </c>
      <c r="B64" s="5" t="s">
        <v>13</v>
      </c>
      <c r="C64" s="5"/>
      <c r="D64" s="5"/>
      <c r="E64" s="25">
        <f t="shared" si="1"/>
        <v>0</v>
      </c>
      <c r="F64" s="27">
        <f>F65+F67+F70+F74+F75+F76</f>
        <v>0</v>
      </c>
      <c r="G64" s="28">
        <v>0</v>
      </c>
      <c r="H64" s="28">
        <v>0</v>
      </c>
      <c r="I64" s="11"/>
    </row>
    <row r="65" spans="1:9" ht="31.5" hidden="1">
      <c r="A65" s="4" t="s">
        <v>144</v>
      </c>
      <c r="B65" s="5" t="s">
        <v>60</v>
      </c>
      <c r="C65" s="5"/>
      <c r="D65" s="5"/>
      <c r="E65" s="30">
        <f t="shared" si="1"/>
        <v>0</v>
      </c>
      <c r="F65" s="26">
        <f>F66</f>
        <v>0</v>
      </c>
      <c r="G65" s="28">
        <v>0</v>
      </c>
      <c r="H65" s="28">
        <v>0</v>
      </c>
      <c r="I65" s="11"/>
    </row>
    <row r="66" spans="1:9" ht="56.25" customHeight="1" hidden="1">
      <c r="A66" s="2" t="s">
        <v>258</v>
      </c>
      <c r="B66" s="1" t="s">
        <v>66</v>
      </c>
      <c r="C66" s="1"/>
      <c r="D66" s="71" t="s">
        <v>16</v>
      </c>
      <c r="E66" s="30">
        <f t="shared" si="1"/>
        <v>0</v>
      </c>
      <c r="F66" s="29">
        <v>0</v>
      </c>
      <c r="G66" s="28">
        <v>0</v>
      </c>
      <c r="H66" s="28">
        <v>0</v>
      </c>
      <c r="I66" s="10" t="s">
        <v>83</v>
      </c>
    </row>
    <row r="67" spans="1:9" ht="48.75" customHeight="1" hidden="1">
      <c r="A67" s="4" t="s">
        <v>145</v>
      </c>
      <c r="B67" s="5" t="s">
        <v>80</v>
      </c>
      <c r="C67" s="5"/>
      <c r="D67" s="71" t="s">
        <v>16</v>
      </c>
      <c r="E67" s="25">
        <f t="shared" si="1"/>
        <v>0</v>
      </c>
      <c r="F67" s="27">
        <f>F68+F69</f>
        <v>0</v>
      </c>
      <c r="G67" s="28">
        <v>0</v>
      </c>
      <c r="H67" s="28">
        <v>0</v>
      </c>
      <c r="I67" s="11" t="s">
        <v>83</v>
      </c>
    </row>
    <row r="68" spans="1:9" ht="47.25" customHeight="1" hidden="1">
      <c r="A68" s="19" t="s">
        <v>259</v>
      </c>
      <c r="B68" s="1" t="s">
        <v>23</v>
      </c>
      <c r="C68" s="1"/>
      <c r="D68" s="1"/>
      <c r="E68" s="30">
        <f t="shared" si="1"/>
        <v>0</v>
      </c>
      <c r="F68" s="29">
        <v>0</v>
      </c>
      <c r="G68" s="28">
        <v>0</v>
      </c>
      <c r="H68" s="28">
        <v>0</v>
      </c>
      <c r="I68" s="11" t="s">
        <v>59</v>
      </c>
    </row>
    <row r="69" spans="1:9" ht="74.25" customHeight="1" hidden="1">
      <c r="A69" s="75" t="s">
        <v>260</v>
      </c>
      <c r="B69" s="1" t="s">
        <v>59</v>
      </c>
      <c r="C69" s="1"/>
      <c r="D69" s="1"/>
      <c r="E69" s="30">
        <f t="shared" si="1"/>
        <v>0</v>
      </c>
      <c r="F69" s="29">
        <v>0</v>
      </c>
      <c r="G69" s="28">
        <v>0</v>
      </c>
      <c r="H69" s="28">
        <v>0</v>
      </c>
      <c r="I69" s="11" t="s">
        <v>87</v>
      </c>
    </row>
    <row r="70" spans="1:9" ht="63" hidden="1">
      <c r="A70" s="4" t="s">
        <v>146</v>
      </c>
      <c r="B70" s="4" t="s">
        <v>61</v>
      </c>
      <c r="C70" s="4"/>
      <c r="D70" s="4"/>
      <c r="E70" s="25">
        <f t="shared" si="1"/>
        <v>0</v>
      </c>
      <c r="F70" s="32">
        <f>F71+F72+F73</f>
        <v>0</v>
      </c>
      <c r="G70" s="27">
        <v>0</v>
      </c>
      <c r="H70" s="27">
        <v>0</v>
      </c>
      <c r="I70" s="10" t="s">
        <v>88</v>
      </c>
    </row>
    <row r="71" spans="1:9" ht="15.75" hidden="1">
      <c r="A71" s="2" t="s">
        <v>261</v>
      </c>
      <c r="B71" s="2" t="s">
        <v>43</v>
      </c>
      <c r="C71" s="2"/>
      <c r="D71" s="2"/>
      <c r="E71" s="30">
        <f t="shared" si="1"/>
        <v>0</v>
      </c>
      <c r="F71" s="29">
        <v>0</v>
      </c>
      <c r="G71" s="28">
        <v>0</v>
      </c>
      <c r="H71" s="28">
        <v>0</v>
      </c>
      <c r="I71" s="10"/>
    </row>
    <row r="72" spans="1:9" ht="15.75" hidden="1">
      <c r="A72" s="2" t="s">
        <v>262</v>
      </c>
      <c r="B72" s="2" t="s">
        <v>23</v>
      </c>
      <c r="C72" s="2"/>
      <c r="D72" s="2"/>
      <c r="E72" s="30">
        <f t="shared" si="1"/>
        <v>0</v>
      </c>
      <c r="F72" s="29">
        <v>0</v>
      </c>
      <c r="G72" s="28">
        <v>0</v>
      </c>
      <c r="H72" s="28">
        <v>0</v>
      </c>
      <c r="I72" s="11"/>
    </row>
    <row r="73" spans="1:9" ht="15.75" hidden="1">
      <c r="A73" s="2" t="s">
        <v>263</v>
      </c>
      <c r="B73" s="2" t="s">
        <v>59</v>
      </c>
      <c r="C73" s="2"/>
      <c r="D73" s="2"/>
      <c r="E73" s="30">
        <f t="shared" si="1"/>
        <v>0</v>
      </c>
      <c r="F73" s="29">
        <v>0</v>
      </c>
      <c r="G73" s="28">
        <v>0</v>
      </c>
      <c r="H73" s="28">
        <v>0</v>
      </c>
      <c r="I73" s="11"/>
    </row>
    <row r="74" spans="1:9" ht="47.25" hidden="1">
      <c r="A74" s="4" t="s">
        <v>147</v>
      </c>
      <c r="B74" s="4" t="s">
        <v>62</v>
      </c>
      <c r="C74" s="4"/>
      <c r="D74" s="4"/>
      <c r="E74" s="25">
        <f t="shared" si="1"/>
        <v>0</v>
      </c>
      <c r="F74" s="82">
        <f>400-400</f>
        <v>0</v>
      </c>
      <c r="G74" s="27">
        <v>0</v>
      </c>
      <c r="H74" s="27">
        <v>0</v>
      </c>
      <c r="I74" s="11"/>
    </row>
    <row r="75" spans="1:9" ht="31.5" hidden="1">
      <c r="A75" s="4" t="s">
        <v>148</v>
      </c>
      <c r="B75" s="4" t="s">
        <v>28</v>
      </c>
      <c r="C75" s="4"/>
      <c r="D75" s="87" t="s">
        <v>16</v>
      </c>
      <c r="E75" s="25">
        <f t="shared" si="1"/>
        <v>0</v>
      </c>
      <c r="F75" s="82">
        <f>200-200</f>
        <v>0</v>
      </c>
      <c r="G75" s="27">
        <v>0</v>
      </c>
      <c r="H75" s="27">
        <v>0</v>
      </c>
      <c r="I75" s="11"/>
    </row>
    <row r="76" spans="1:9" ht="47.25" hidden="1">
      <c r="A76" s="4" t="s">
        <v>149</v>
      </c>
      <c r="B76" s="4" t="s">
        <v>73</v>
      </c>
      <c r="C76" s="4"/>
      <c r="D76" s="87" t="s">
        <v>16</v>
      </c>
      <c r="E76" s="25">
        <f t="shared" si="1"/>
        <v>0</v>
      </c>
      <c r="F76" s="31">
        <v>0</v>
      </c>
      <c r="G76" s="27">
        <v>0</v>
      </c>
      <c r="H76" s="27">
        <v>0</v>
      </c>
      <c r="I76" s="11"/>
    </row>
    <row r="77" spans="1:9" ht="47.25" hidden="1">
      <c r="A77" s="4" t="s">
        <v>150</v>
      </c>
      <c r="B77" s="4" t="s">
        <v>81</v>
      </c>
      <c r="C77" s="4"/>
      <c r="D77" s="87" t="s">
        <v>16</v>
      </c>
      <c r="E77" s="25">
        <f t="shared" si="1"/>
        <v>0</v>
      </c>
      <c r="F77" s="31">
        <v>0</v>
      </c>
      <c r="G77" s="27">
        <v>0</v>
      </c>
      <c r="H77" s="27">
        <v>0</v>
      </c>
      <c r="I77" s="11"/>
    </row>
    <row r="78" spans="1:9" ht="47.25" hidden="1">
      <c r="A78" s="4" t="s">
        <v>151</v>
      </c>
      <c r="B78" s="4" t="s">
        <v>63</v>
      </c>
      <c r="C78" s="4"/>
      <c r="D78" s="2"/>
      <c r="E78" s="25">
        <f t="shared" si="1"/>
        <v>0</v>
      </c>
      <c r="F78" s="32">
        <v>0</v>
      </c>
      <c r="G78" s="32">
        <v>0</v>
      </c>
      <c r="H78" s="32">
        <v>0</v>
      </c>
      <c r="I78" s="11"/>
    </row>
    <row r="79" spans="1:9" ht="15.75" hidden="1">
      <c r="A79" s="19" t="s">
        <v>152</v>
      </c>
      <c r="B79" s="2" t="s">
        <v>3</v>
      </c>
      <c r="C79" s="2"/>
      <c r="D79" s="2"/>
      <c r="E79" s="30">
        <f t="shared" si="1"/>
        <v>0</v>
      </c>
      <c r="F79" s="34">
        <v>0</v>
      </c>
      <c r="G79" s="34">
        <v>0</v>
      </c>
      <c r="H79" s="34">
        <v>0</v>
      </c>
      <c r="I79" s="11"/>
    </row>
    <row r="80" spans="1:12" ht="31.5" hidden="1">
      <c r="A80" s="2" t="s">
        <v>153</v>
      </c>
      <c r="B80" s="16" t="s">
        <v>96</v>
      </c>
      <c r="C80" s="16"/>
      <c r="D80" s="16"/>
      <c r="E80" s="30">
        <f t="shared" si="1"/>
        <v>0</v>
      </c>
      <c r="F80" s="34">
        <v>0</v>
      </c>
      <c r="G80" s="34">
        <v>0</v>
      </c>
      <c r="H80" s="34">
        <v>0</v>
      </c>
      <c r="I80" s="10"/>
      <c r="L80" s="62">
        <f>9768.75047-49.695</f>
        <v>9719.055470000001</v>
      </c>
    </row>
    <row r="81" spans="1:9" ht="15.75" hidden="1">
      <c r="A81" s="2" t="s">
        <v>154</v>
      </c>
      <c r="B81" s="16" t="s">
        <v>24</v>
      </c>
      <c r="C81" s="16"/>
      <c r="D81" s="16"/>
      <c r="E81" s="30">
        <f t="shared" si="1"/>
        <v>0</v>
      </c>
      <c r="F81" s="34">
        <v>0</v>
      </c>
      <c r="G81" s="34">
        <v>0</v>
      </c>
      <c r="H81" s="34">
        <v>0</v>
      </c>
      <c r="I81" s="11"/>
    </row>
    <row r="82" spans="1:9" ht="15.75" hidden="1">
      <c r="A82" s="2" t="s">
        <v>155</v>
      </c>
      <c r="B82" s="16" t="s">
        <v>25</v>
      </c>
      <c r="C82" s="16"/>
      <c r="D82" s="16"/>
      <c r="E82" s="30">
        <f t="shared" si="1"/>
        <v>0</v>
      </c>
      <c r="F82" s="34">
        <v>0</v>
      </c>
      <c r="G82" s="34">
        <v>0</v>
      </c>
      <c r="H82" s="34">
        <v>0</v>
      </c>
      <c r="I82" s="10"/>
    </row>
    <row r="83" spans="1:9" ht="15.75" hidden="1">
      <c r="A83" s="2" t="s">
        <v>156</v>
      </c>
      <c r="B83" s="16" t="s">
        <v>105</v>
      </c>
      <c r="C83" s="16"/>
      <c r="D83" s="16"/>
      <c r="E83" s="30">
        <f t="shared" si="1"/>
        <v>0</v>
      </c>
      <c r="F83" s="34">
        <v>0</v>
      </c>
      <c r="G83" s="34">
        <v>0</v>
      </c>
      <c r="H83" s="34">
        <v>0</v>
      </c>
      <c r="I83" s="11"/>
    </row>
    <row r="84" spans="1:9" ht="15.75" hidden="1">
      <c r="A84" s="19" t="s">
        <v>157</v>
      </c>
      <c r="B84" s="16" t="s">
        <v>59</v>
      </c>
      <c r="C84" s="16"/>
      <c r="D84" s="16"/>
      <c r="E84" s="30">
        <f t="shared" si="1"/>
        <v>0</v>
      </c>
      <c r="F84" s="34">
        <v>0</v>
      </c>
      <c r="G84" s="34">
        <v>0</v>
      </c>
      <c r="H84" s="34">
        <v>0</v>
      </c>
      <c r="I84" s="11"/>
    </row>
    <row r="85" spans="1:9" ht="15.75" hidden="1">
      <c r="A85" s="19" t="s">
        <v>158</v>
      </c>
      <c r="B85" s="16" t="s">
        <v>106</v>
      </c>
      <c r="C85" s="16"/>
      <c r="D85" s="16"/>
      <c r="E85" s="30">
        <f t="shared" si="1"/>
        <v>0</v>
      </c>
      <c r="F85" s="34">
        <v>0</v>
      </c>
      <c r="G85" s="34">
        <v>0</v>
      </c>
      <c r="H85" s="34">
        <v>0</v>
      </c>
      <c r="I85" s="11"/>
    </row>
    <row r="86" spans="1:9" ht="15.75" hidden="1">
      <c r="A86" s="19" t="s">
        <v>159</v>
      </c>
      <c r="B86" s="16" t="s">
        <v>107</v>
      </c>
      <c r="C86" s="16"/>
      <c r="D86" s="16"/>
      <c r="E86" s="30">
        <f t="shared" si="1"/>
        <v>0</v>
      </c>
      <c r="F86" s="34">
        <v>0</v>
      </c>
      <c r="G86" s="34">
        <v>0</v>
      </c>
      <c r="H86" s="34">
        <v>0</v>
      </c>
      <c r="I86" s="11"/>
    </row>
    <row r="87" spans="1:9" ht="15.75" hidden="1">
      <c r="A87" s="19" t="s">
        <v>160</v>
      </c>
      <c r="B87" s="16" t="s">
        <v>108</v>
      </c>
      <c r="C87" s="16"/>
      <c r="D87" s="16"/>
      <c r="E87" s="30">
        <f>F87+G87+H87</f>
        <v>0</v>
      </c>
      <c r="F87" s="34">
        <v>0</v>
      </c>
      <c r="G87" s="34">
        <v>0</v>
      </c>
      <c r="H87" s="34">
        <v>0</v>
      </c>
      <c r="I87" s="11"/>
    </row>
    <row r="88" spans="1:9" ht="24.75" customHeight="1" hidden="1">
      <c r="A88" s="19" t="s">
        <v>161</v>
      </c>
      <c r="B88" s="16" t="s">
        <v>109</v>
      </c>
      <c r="C88" s="16"/>
      <c r="D88" s="16"/>
      <c r="E88" s="30">
        <f>F88+G88+H88</f>
        <v>0</v>
      </c>
      <c r="F88" s="34">
        <v>0</v>
      </c>
      <c r="G88" s="34">
        <v>0</v>
      </c>
      <c r="H88" s="34">
        <v>0</v>
      </c>
      <c r="I88" s="11"/>
    </row>
    <row r="89" spans="1:9" ht="15.75" hidden="1">
      <c r="A89" s="19" t="s">
        <v>162</v>
      </c>
      <c r="B89" s="16" t="s">
        <v>26</v>
      </c>
      <c r="C89" s="16"/>
      <c r="D89" s="16"/>
      <c r="E89" s="30">
        <f>F89+G89+H89</f>
        <v>0</v>
      </c>
      <c r="F89" s="34">
        <v>0</v>
      </c>
      <c r="G89" s="34">
        <v>0</v>
      </c>
      <c r="H89" s="34">
        <v>0</v>
      </c>
      <c r="I89" s="11"/>
    </row>
    <row r="90" spans="1:9" ht="15.75" hidden="1">
      <c r="A90" s="19" t="s">
        <v>163</v>
      </c>
      <c r="B90" s="16" t="s">
        <v>43</v>
      </c>
      <c r="C90" s="16"/>
      <c r="D90" s="16"/>
      <c r="E90" s="30">
        <f>F90+G90+H90</f>
        <v>0</v>
      </c>
      <c r="F90" s="34">
        <v>0</v>
      </c>
      <c r="G90" s="34">
        <v>0</v>
      </c>
      <c r="H90" s="34">
        <v>0</v>
      </c>
      <c r="I90" s="11"/>
    </row>
    <row r="91" spans="1:9" ht="73.5" customHeight="1" hidden="1">
      <c r="A91" s="19" t="s">
        <v>164</v>
      </c>
      <c r="B91" s="16" t="s">
        <v>27</v>
      </c>
      <c r="C91" s="16"/>
      <c r="D91" s="16"/>
      <c r="E91" s="30">
        <f aca="true" t="shared" si="2" ref="E91:E121">F91+G91+H91</f>
        <v>0</v>
      </c>
      <c r="F91" s="34">
        <v>0</v>
      </c>
      <c r="G91" s="34">
        <v>0</v>
      </c>
      <c r="H91" s="34">
        <v>0</v>
      </c>
      <c r="I91" s="11" t="s">
        <v>89</v>
      </c>
    </row>
    <row r="92" spans="1:9" ht="15.75" hidden="1">
      <c r="A92" s="19" t="s">
        <v>165</v>
      </c>
      <c r="B92" s="16" t="s">
        <v>97</v>
      </c>
      <c r="C92" s="16"/>
      <c r="D92" s="16"/>
      <c r="E92" s="30">
        <f t="shared" si="2"/>
        <v>0</v>
      </c>
      <c r="F92" s="34">
        <v>0</v>
      </c>
      <c r="G92" s="34">
        <v>0</v>
      </c>
      <c r="H92" s="34">
        <v>0</v>
      </c>
      <c r="I92" s="11"/>
    </row>
    <row r="93" spans="1:9" ht="47.25" hidden="1">
      <c r="A93" s="18" t="s">
        <v>166</v>
      </c>
      <c r="B93" s="17" t="s">
        <v>44</v>
      </c>
      <c r="C93" s="16"/>
      <c r="D93" s="16"/>
      <c r="E93" s="25">
        <f>F93+G93+H93</f>
        <v>0</v>
      </c>
      <c r="F93" s="32">
        <v>0</v>
      </c>
      <c r="G93" s="32">
        <v>0</v>
      </c>
      <c r="H93" s="32">
        <v>0</v>
      </c>
      <c r="I93" s="10"/>
    </row>
    <row r="94" spans="1:9" ht="31.5" hidden="1">
      <c r="A94" s="19" t="s">
        <v>167</v>
      </c>
      <c r="B94" s="16" t="s">
        <v>76</v>
      </c>
      <c r="C94" s="16"/>
      <c r="D94" s="16"/>
      <c r="E94" s="30">
        <f t="shared" si="2"/>
        <v>0</v>
      </c>
      <c r="F94" s="34">
        <v>0</v>
      </c>
      <c r="G94" s="34">
        <v>0</v>
      </c>
      <c r="H94" s="34">
        <v>0</v>
      </c>
      <c r="I94" s="10"/>
    </row>
    <row r="95" spans="1:9" ht="31.5" hidden="1">
      <c r="A95" s="19" t="s">
        <v>168</v>
      </c>
      <c r="B95" s="16" t="s">
        <v>107</v>
      </c>
      <c r="C95" s="2"/>
      <c r="D95" s="60" t="s">
        <v>16</v>
      </c>
      <c r="E95" s="30">
        <f t="shared" si="2"/>
        <v>0</v>
      </c>
      <c r="F95" s="29">
        <v>0</v>
      </c>
      <c r="G95" s="29">
        <v>0</v>
      </c>
      <c r="H95" s="29">
        <v>0</v>
      </c>
      <c r="I95" s="10"/>
    </row>
    <row r="96" spans="1:9" ht="31.5" hidden="1">
      <c r="A96" s="19" t="s">
        <v>169</v>
      </c>
      <c r="B96" s="16" t="s">
        <v>23</v>
      </c>
      <c r="C96" s="2"/>
      <c r="D96" s="60" t="s">
        <v>16</v>
      </c>
      <c r="E96" s="30">
        <f t="shared" si="2"/>
        <v>0</v>
      </c>
      <c r="F96" s="29">
        <v>0</v>
      </c>
      <c r="G96" s="29">
        <v>0</v>
      </c>
      <c r="H96" s="29">
        <v>0</v>
      </c>
      <c r="I96" s="10"/>
    </row>
    <row r="97" spans="1:9" ht="31.5" hidden="1">
      <c r="A97" s="19" t="s">
        <v>170</v>
      </c>
      <c r="B97" s="79" t="s">
        <v>24</v>
      </c>
      <c r="C97" s="2"/>
      <c r="D97" s="60" t="s">
        <v>16</v>
      </c>
      <c r="E97" s="30">
        <f t="shared" si="2"/>
        <v>0</v>
      </c>
      <c r="F97" s="29">
        <v>0</v>
      </c>
      <c r="G97" s="29">
        <v>0</v>
      </c>
      <c r="H97" s="29">
        <v>0</v>
      </c>
      <c r="I97" s="10"/>
    </row>
    <row r="98" spans="1:9" ht="31.5" hidden="1">
      <c r="A98" s="19" t="s">
        <v>171</v>
      </c>
      <c r="B98" s="16" t="s">
        <v>108</v>
      </c>
      <c r="C98" s="2"/>
      <c r="D98" s="60" t="s">
        <v>16</v>
      </c>
      <c r="E98" s="30">
        <f t="shared" si="2"/>
        <v>0</v>
      </c>
      <c r="F98" s="29">
        <v>0</v>
      </c>
      <c r="G98" s="29">
        <v>0</v>
      </c>
      <c r="H98" s="29">
        <v>0</v>
      </c>
      <c r="I98" s="10"/>
    </row>
    <row r="99" spans="1:9" ht="31.5" hidden="1">
      <c r="A99" s="19" t="s">
        <v>172</v>
      </c>
      <c r="B99" s="16" t="s">
        <v>43</v>
      </c>
      <c r="C99" s="2"/>
      <c r="D99" s="60" t="s">
        <v>16</v>
      </c>
      <c r="E99" s="30">
        <f t="shared" si="2"/>
        <v>0</v>
      </c>
      <c r="F99" s="29">
        <v>0</v>
      </c>
      <c r="G99" s="29">
        <v>0</v>
      </c>
      <c r="H99" s="29">
        <v>0</v>
      </c>
      <c r="I99" s="10"/>
    </row>
    <row r="100" spans="1:9" ht="31.5" hidden="1">
      <c r="A100" s="19" t="s">
        <v>173</v>
      </c>
      <c r="B100" s="16" t="s">
        <v>25</v>
      </c>
      <c r="C100" s="2"/>
      <c r="D100" s="60" t="s">
        <v>16</v>
      </c>
      <c r="E100" s="30">
        <f t="shared" si="2"/>
        <v>0</v>
      </c>
      <c r="F100" s="29">
        <v>0</v>
      </c>
      <c r="G100" s="29">
        <v>0</v>
      </c>
      <c r="H100" s="29">
        <v>0</v>
      </c>
      <c r="I100" s="10"/>
    </row>
    <row r="101" spans="1:9" ht="60" hidden="1">
      <c r="A101" s="19" t="s">
        <v>174</v>
      </c>
      <c r="B101" s="16" t="s">
        <v>106</v>
      </c>
      <c r="C101" s="2"/>
      <c r="D101" s="60" t="s">
        <v>16</v>
      </c>
      <c r="E101" s="30">
        <f t="shared" si="2"/>
        <v>0</v>
      </c>
      <c r="F101" s="29">
        <v>0</v>
      </c>
      <c r="G101" s="29">
        <v>0</v>
      </c>
      <c r="H101" s="29">
        <v>0</v>
      </c>
      <c r="I101" s="11" t="s">
        <v>89</v>
      </c>
    </row>
    <row r="102" spans="1:9" ht="31.5" hidden="1">
      <c r="A102" s="19" t="s">
        <v>175</v>
      </c>
      <c r="B102" s="16" t="s">
        <v>105</v>
      </c>
      <c r="C102" s="2"/>
      <c r="D102" s="60" t="s">
        <v>16</v>
      </c>
      <c r="E102" s="30">
        <f t="shared" si="2"/>
        <v>0</v>
      </c>
      <c r="F102" s="29">
        <v>0</v>
      </c>
      <c r="G102" s="29">
        <v>0</v>
      </c>
      <c r="H102" s="29">
        <v>0</v>
      </c>
      <c r="I102" s="11"/>
    </row>
    <row r="103" spans="1:9" ht="31.5" hidden="1">
      <c r="A103" s="19" t="s">
        <v>176</v>
      </c>
      <c r="B103" s="16" t="s">
        <v>26</v>
      </c>
      <c r="C103" s="2"/>
      <c r="D103" s="60" t="s">
        <v>16</v>
      </c>
      <c r="E103" s="30">
        <f t="shared" si="2"/>
        <v>0</v>
      </c>
      <c r="F103" s="29">
        <v>0</v>
      </c>
      <c r="G103" s="29">
        <v>0</v>
      </c>
      <c r="H103" s="29">
        <v>0</v>
      </c>
      <c r="I103" s="11"/>
    </row>
    <row r="104" spans="1:9" ht="31.5" hidden="1">
      <c r="A104" s="19" t="s">
        <v>177</v>
      </c>
      <c r="B104" s="16" t="s">
        <v>109</v>
      </c>
      <c r="C104" s="2"/>
      <c r="D104" s="60" t="s">
        <v>16</v>
      </c>
      <c r="E104" s="30">
        <f t="shared" si="2"/>
        <v>0</v>
      </c>
      <c r="F104" s="29">
        <v>0</v>
      </c>
      <c r="G104" s="29">
        <v>0</v>
      </c>
      <c r="H104" s="29">
        <v>0</v>
      </c>
      <c r="I104" s="11"/>
    </row>
    <row r="105" spans="1:9" ht="31.5" hidden="1">
      <c r="A105" s="19" t="s">
        <v>178</v>
      </c>
      <c r="B105" s="16" t="s">
        <v>97</v>
      </c>
      <c r="C105" s="2"/>
      <c r="D105" s="60" t="s">
        <v>16</v>
      </c>
      <c r="E105" s="30">
        <f t="shared" si="2"/>
        <v>0</v>
      </c>
      <c r="F105" s="29">
        <v>0</v>
      </c>
      <c r="G105" s="29">
        <v>0</v>
      </c>
      <c r="H105" s="29">
        <v>0</v>
      </c>
      <c r="I105" s="11"/>
    </row>
    <row r="106" spans="1:9" ht="31.5" hidden="1">
      <c r="A106" s="19" t="s">
        <v>179</v>
      </c>
      <c r="B106" s="16" t="s">
        <v>27</v>
      </c>
      <c r="C106" s="2"/>
      <c r="D106" s="60" t="s">
        <v>16</v>
      </c>
      <c r="E106" s="30">
        <f t="shared" si="2"/>
        <v>0</v>
      </c>
      <c r="F106" s="29">
        <v>0</v>
      </c>
      <c r="G106" s="29">
        <v>0</v>
      </c>
      <c r="H106" s="29">
        <v>0</v>
      </c>
      <c r="I106" s="11"/>
    </row>
    <row r="107" spans="1:9" ht="31.5" hidden="1">
      <c r="A107" s="19" t="s">
        <v>180</v>
      </c>
      <c r="B107" s="16" t="s">
        <v>59</v>
      </c>
      <c r="C107" s="16"/>
      <c r="D107" s="60" t="s">
        <v>16</v>
      </c>
      <c r="E107" s="30">
        <f t="shared" si="2"/>
        <v>0</v>
      </c>
      <c r="F107" s="29">
        <v>0</v>
      </c>
      <c r="G107" s="29">
        <v>0</v>
      </c>
      <c r="H107" s="29">
        <v>0</v>
      </c>
      <c r="I107" s="11"/>
    </row>
    <row r="108" spans="1:9" ht="31.5" hidden="1">
      <c r="A108" s="19" t="s">
        <v>181</v>
      </c>
      <c r="B108" s="16" t="s">
        <v>110</v>
      </c>
      <c r="C108" s="16"/>
      <c r="D108" s="60" t="s">
        <v>16</v>
      </c>
      <c r="E108" s="30">
        <f t="shared" si="2"/>
        <v>0</v>
      </c>
      <c r="F108" s="29">
        <v>0</v>
      </c>
      <c r="G108" s="29">
        <v>0</v>
      </c>
      <c r="H108" s="29">
        <v>0</v>
      </c>
      <c r="I108" s="11"/>
    </row>
    <row r="109" spans="1:9" ht="15.75" hidden="1">
      <c r="A109" s="18" t="s">
        <v>182</v>
      </c>
      <c r="B109" s="17" t="s">
        <v>49</v>
      </c>
      <c r="C109" s="16"/>
      <c r="D109" s="16"/>
      <c r="E109" s="25">
        <f t="shared" si="2"/>
        <v>0</v>
      </c>
      <c r="F109" s="32">
        <f>SUM(F110:F118)</f>
        <v>0</v>
      </c>
      <c r="G109" s="32">
        <f>SUM(G110:G118)</f>
        <v>0</v>
      </c>
      <c r="H109" s="32">
        <f>SUM(H110:H118)</f>
        <v>0</v>
      </c>
      <c r="I109" s="11"/>
    </row>
    <row r="110" spans="1:9" ht="31.5" hidden="1">
      <c r="A110" s="19" t="s">
        <v>183</v>
      </c>
      <c r="B110" s="16" t="s">
        <v>23</v>
      </c>
      <c r="C110" s="16"/>
      <c r="D110" s="60" t="s">
        <v>16</v>
      </c>
      <c r="E110" s="30">
        <f t="shared" si="2"/>
        <v>0</v>
      </c>
      <c r="F110" s="29">
        <v>0</v>
      </c>
      <c r="G110" s="29">
        <v>0</v>
      </c>
      <c r="H110" s="29">
        <v>0</v>
      </c>
      <c r="I110" s="11"/>
    </row>
    <row r="111" spans="1:9" ht="43.5" customHeight="1" hidden="1">
      <c r="A111" s="19" t="s">
        <v>184</v>
      </c>
      <c r="B111" s="16" t="s">
        <v>108</v>
      </c>
      <c r="C111" s="16"/>
      <c r="D111" s="60" t="s">
        <v>16</v>
      </c>
      <c r="E111" s="30">
        <f t="shared" si="2"/>
        <v>0</v>
      </c>
      <c r="F111" s="29">
        <v>0</v>
      </c>
      <c r="G111" s="29">
        <v>0</v>
      </c>
      <c r="H111" s="29">
        <v>0</v>
      </c>
      <c r="I111" s="11" t="s">
        <v>89</v>
      </c>
    </row>
    <row r="112" spans="1:9" ht="31.5" hidden="1">
      <c r="A112" s="19" t="s">
        <v>184</v>
      </c>
      <c r="B112" s="16" t="s">
        <v>26</v>
      </c>
      <c r="C112" s="16"/>
      <c r="D112" s="60" t="s">
        <v>16</v>
      </c>
      <c r="E112" s="30">
        <f t="shared" si="2"/>
        <v>0</v>
      </c>
      <c r="F112" s="29">
        <v>0</v>
      </c>
      <c r="G112" s="29">
        <v>0</v>
      </c>
      <c r="H112" s="29">
        <v>0</v>
      </c>
      <c r="I112" s="10"/>
    </row>
    <row r="113" spans="1:9" ht="31.5" hidden="1">
      <c r="A113" s="68" t="s">
        <v>185</v>
      </c>
      <c r="B113" s="16" t="s">
        <v>106</v>
      </c>
      <c r="C113" s="16"/>
      <c r="D113" s="60" t="s">
        <v>16</v>
      </c>
      <c r="E113" s="30">
        <f t="shared" si="2"/>
        <v>0</v>
      </c>
      <c r="F113" s="29">
        <v>0</v>
      </c>
      <c r="G113" s="29">
        <v>0</v>
      </c>
      <c r="H113" s="29">
        <v>0</v>
      </c>
      <c r="I113" s="11"/>
    </row>
    <row r="114" spans="1:9" ht="31.5" hidden="1">
      <c r="A114" s="19" t="s">
        <v>186</v>
      </c>
      <c r="B114" s="16" t="s">
        <v>25</v>
      </c>
      <c r="C114" s="16"/>
      <c r="D114" s="60" t="s">
        <v>16</v>
      </c>
      <c r="E114" s="30">
        <f t="shared" si="2"/>
        <v>0</v>
      </c>
      <c r="F114" s="29">
        <v>0</v>
      </c>
      <c r="G114" s="29">
        <v>0</v>
      </c>
      <c r="H114" s="29">
        <v>0</v>
      </c>
      <c r="I114" s="11"/>
    </row>
    <row r="115" spans="1:9" ht="31.5" hidden="1">
      <c r="A115" s="19" t="s">
        <v>187</v>
      </c>
      <c r="B115" s="16" t="s">
        <v>24</v>
      </c>
      <c r="C115" s="16"/>
      <c r="D115" s="60" t="s">
        <v>16</v>
      </c>
      <c r="E115" s="30">
        <f t="shared" si="2"/>
        <v>0</v>
      </c>
      <c r="F115" s="29">
        <v>0</v>
      </c>
      <c r="G115" s="29">
        <v>0</v>
      </c>
      <c r="H115" s="29">
        <v>0</v>
      </c>
      <c r="I115" s="11"/>
    </row>
    <row r="116" spans="1:9" ht="31.5" hidden="1">
      <c r="A116" s="19" t="s">
        <v>188</v>
      </c>
      <c r="B116" s="16" t="s">
        <v>107</v>
      </c>
      <c r="C116" s="16"/>
      <c r="D116" s="60" t="s">
        <v>16</v>
      </c>
      <c r="E116" s="30">
        <f t="shared" si="2"/>
        <v>0</v>
      </c>
      <c r="F116" s="29">
        <v>0</v>
      </c>
      <c r="G116" s="29">
        <v>0</v>
      </c>
      <c r="H116" s="29">
        <v>0</v>
      </c>
      <c r="I116" s="11"/>
    </row>
    <row r="117" spans="1:9" ht="31.5" hidden="1">
      <c r="A117" s="19" t="s">
        <v>189</v>
      </c>
      <c r="B117" s="16" t="s">
        <v>43</v>
      </c>
      <c r="C117" s="16"/>
      <c r="D117" s="60" t="s">
        <v>16</v>
      </c>
      <c r="E117" s="30">
        <f t="shared" si="2"/>
        <v>0</v>
      </c>
      <c r="F117" s="29">
        <v>0</v>
      </c>
      <c r="G117" s="29">
        <v>0</v>
      </c>
      <c r="H117" s="29">
        <v>0</v>
      </c>
      <c r="I117" s="11"/>
    </row>
    <row r="118" spans="1:9" ht="31.5" hidden="1">
      <c r="A118" s="19" t="s">
        <v>190</v>
      </c>
      <c r="B118" s="16" t="s">
        <v>96</v>
      </c>
      <c r="C118" s="16"/>
      <c r="D118" s="60" t="s">
        <v>16</v>
      </c>
      <c r="E118" s="30">
        <f t="shared" si="2"/>
        <v>0</v>
      </c>
      <c r="F118" s="29">
        <v>0</v>
      </c>
      <c r="G118" s="29">
        <v>0</v>
      </c>
      <c r="H118" s="29">
        <v>0</v>
      </c>
      <c r="I118" s="11"/>
    </row>
    <row r="119" spans="1:9" ht="47.25" hidden="1">
      <c r="A119" s="18" t="s">
        <v>191</v>
      </c>
      <c r="B119" s="17" t="s">
        <v>50</v>
      </c>
      <c r="C119" s="16"/>
      <c r="D119" s="16"/>
      <c r="E119" s="25">
        <f t="shared" si="2"/>
        <v>0</v>
      </c>
      <c r="F119" s="32">
        <f>F120+F128+F135+F136+F139+F143+F147+F148+F149+F154+F155+F156+F157+F158</f>
        <v>0</v>
      </c>
      <c r="G119" s="32">
        <f>G120+G128+G135+G136+G139+G143+G147+G148+G149+G154+G155+G156+G157+G158</f>
        <v>0</v>
      </c>
      <c r="H119" s="32">
        <f>H120+H128+H135+H136+H139+H143+H147+H148+H149+H154+H155+H156+H157+H158</f>
        <v>0</v>
      </c>
      <c r="I119" s="11"/>
    </row>
    <row r="120" spans="1:9" ht="66.75" customHeight="1" hidden="1">
      <c r="A120" s="18" t="s">
        <v>192</v>
      </c>
      <c r="B120" s="17" t="s">
        <v>67</v>
      </c>
      <c r="C120" s="16"/>
      <c r="D120" s="16"/>
      <c r="E120" s="25">
        <f t="shared" si="2"/>
        <v>0</v>
      </c>
      <c r="F120" s="32">
        <f>SUM(F121:F127)</f>
        <v>0</v>
      </c>
      <c r="G120" s="32">
        <f>SUM(G121:G127)</f>
        <v>0</v>
      </c>
      <c r="H120" s="32">
        <f>SUM(H121:H127)</f>
        <v>0</v>
      </c>
      <c r="I120" s="11" t="s">
        <v>89</v>
      </c>
    </row>
    <row r="121" spans="1:9" ht="31.5" hidden="1">
      <c r="A121" s="19" t="s">
        <v>193</v>
      </c>
      <c r="B121" s="16" t="s">
        <v>26</v>
      </c>
      <c r="C121" s="16"/>
      <c r="D121" s="60" t="s">
        <v>16</v>
      </c>
      <c r="E121" s="30">
        <f t="shared" si="2"/>
        <v>0</v>
      </c>
      <c r="F121" s="29">
        <v>0</v>
      </c>
      <c r="G121" s="29">
        <v>0</v>
      </c>
      <c r="H121" s="29">
        <v>0</v>
      </c>
      <c r="I121" s="11"/>
    </row>
    <row r="122" spans="1:9" ht="31.5" hidden="1">
      <c r="A122" s="19" t="s">
        <v>194</v>
      </c>
      <c r="B122" s="16" t="s">
        <v>25</v>
      </c>
      <c r="C122" s="16"/>
      <c r="D122" s="60" t="s">
        <v>16</v>
      </c>
      <c r="E122" s="30">
        <f aca="true" t="shared" si="3" ref="E122:E185">F122+G122+H122</f>
        <v>0</v>
      </c>
      <c r="F122" s="29">
        <v>0</v>
      </c>
      <c r="G122" s="29">
        <v>0</v>
      </c>
      <c r="H122" s="29">
        <v>0</v>
      </c>
      <c r="I122" s="11"/>
    </row>
    <row r="123" spans="1:9" ht="31.5" hidden="1">
      <c r="A123" s="19" t="s">
        <v>195</v>
      </c>
      <c r="B123" s="16" t="s">
        <v>105</v>
      </c>
      <c r="C123" s="16"/>
      <c r="D123" s="60" t="s">
        <v>16</v>
      </c>
      <c r="E123" s="30">
        <f t="shared" si="3"/>
        <v>0</v>
      </c>
      <c r="F123" s="29">
        <v>0</v>
      </c>
      <c r="G123" s="29">
        <v>0</v>
      </c>
      <c r="H123" s="29">
        <v>0</v>
      </c>
      <c r="I123" s="11"/>
    </row>
    <row r="124" spans="1:9" ht="31.5" hidden="1">
      <c r="A124" s="19" t="s">
        <v>196</v>
      </c>
      <c r="B124" s="16" t="s">
        <v>24</v>
      </c>
      <c r="C124" s="16"/>
      <c r="D124" s="60" t="s">
        <v>16</v>
      </c>
      <c r="E124" s="30">
        <f t="shared" si="3"/>
        <v>0</v>
      </c>
      <c r="F124" s="29">
        <v>0</v>
      </c>
      <c r="G124" s="29">
        <v>0</v>
      </c>
      <c r="H124" s="29">
        <v>0</v>
      </c>
      <c r="I124" s="11"/>
    </row>
    <row r="125" spans="1:9" ht="31.5" hidden="1">
      <c r="A125" s="19" t="s">
        <v>197</v>
      </c>
      <c r="B125" s="16" t="s">
        <v>27</v>
      </c>
      <c r="C125" s="16"/>
      <c r="D125" s="60" t="s">
        <v>16</v>
      </c>
      <c r="E125" s="30">
        <f t="shared" si="3"/>
        <v>0</v>
      </c>
      <c r="F125" s="29">
        <v>0</v>
      </c>
      <c r="G125" s="29">
        <v>0</v>
      </c>
      <c r="H125" s="29">
        <v>0</v>
      </c>
      <c r="I125" s="11"/>
    </row>
    <row r="126" spans="1:9" ht="27.75" customHeight="1" hidden="1">
      <c r="A126" s="19" t="s">
        <v>198</v>
      </c>
      <c r="B126" s="16" t="s">
        <v>59</v>
      </c>
      <c r="C126" s="16"/>
      <c r="D126" s="60" t="s">
        <v>16</v>
      </c>
      <c r="E126" s="30">
        <f t="shared" si="3"/>
        <v>0</v>
      </c>
      <c r="F126" s="29">
        <v>0</v>
      </c>
      <c r="G126" s="29">
        <v>0</v>
      </c>
      <c r="H126" s="29">
        <v>0</v>
      </c>
      <c r="I126" s="11"/>
    </row>
    <row r="127" spans="1:9" ht="43.5" customHeight="1" hidden="1">
      <c r="A127" s="19" t="s">
        <v>199</v>
      </c>
      <c r="B127" s="16" t="s">
        <v>108</v>
      </c>
      <c r="C127" s="16"/>
      <c r="D127" s="60" t="s">
        <v>16</v>
      </c>
      <c r="E127" s="30">
        <f t="shared" si="3"/>
        <v>0</v>
      </c>
      <c r="F127" s="29">
        <v>0</v>
      </c>
      <c r="G127" s="29">
        <v>0</v>
      </c>
      <c r="H127" s="29">
        <v>0</v>
      </c>
      <c r="I127" s="11" t="s">
        <v>89</v>
      </c>
    </row>
    <row r="128" spans="1:9" ht="57" customHeight="1" hidden="1">
      <c r="A128" s="18" t="s">
        <v>200</v>
      </c>
      <c r="B128" s="17" t="s">
        <v>68</v>
      </c>
      <c r="C128" s="16"/>
      <c r="D128" s="16"/>
      <c r="E128" s="25">
        <f t="shared" si="3"/>
        <v>0</v>
      </c>
      <c r="F128" s="32">
        <f>SUM(F129:F134)</f>
        <v>0</v>
      </c>
      <c r="G128" s="32">
        <f>SUM(G129:G134)</f>
        <v>0</v>
      </c>
      <c r="H128" s="32">
        <f>SUM(H129:H134)</f>
        <v>0</v>
      </c>
      <c r="I128" s="11" t="s">
        <v>89</v>
      </c>
    </row>
    <row r="129" spans="1:9" ht="31.5" hidden="1">
      <c r="A129" s="19" t="s">
        <v>201</v>
      </c>
      <c r="B129" s="16" t="s">
        <v>26</v>
      </c>
      <c r="C129" s="16"/>
      <c r="D129" s="60" t="s">
        <v>16</v>
      </c>
      <c r="E129" s="30">
        <f t="shared" si="3"/>
        <v>0</v>
      </c>
      <c r="F129" s="29">
        <v>0</v>
      </c>
      <c r="G129" s="29">
        <v>0</v>
      </c>
      <c r="H129" s="29">
        <v>0</v>
      </c>
      <c r="I129" s="11"/>
    </row>
    <row r="130" spans="1:9" ht="31.5" hidden="1">
      <c r="A130" s="19" t="s">
        <v>202</v>
      </c>
      <c r="B130" s="16" t="s">
        <v>96</v>
      </c>
      <c r="C130" s="16"/>
      <c r="D130" s="60" t="s">
        <v>16</v>
      </c>
      <c r="E130" s="30">
        <f t="shared" si="3"/>
        <v>0</v>
      </c>
      <c r="F130" s="29">
        <v>0</v>
      </c>
      <c r="G130" s="29">
        <v>0</v>
      </c>
      <c r="H130" s="29">
        <v>0</v>
      </c>
      <c r="I130" s="11"/>
    </row>
    <row r="131" spans="1:9" ht="31.5" hidden="1">
      <c r="A131" s="19" t="s">
        <v>203</v>
      </c>
      <c r="B131" s="16" t="s">
        <v>8</v>
      </c>
      <c r="C131" s="16"/>
      <c r="D131" s="60" t="s">
        <v>16</v>
      </c>
      <c r="E131" s="30">
        <f t="shared" si="3"/>
        <v>0</v>
      </c>
      <c r="F131" s="29">
        <v>0</v>
      </c>
      <c r="G131" s="29">
        <v>0</v>
      </c>
      <c r="H131" s="29">
        <v>0</v>
      </c>
      <c r="I131" s="10"/>
    </row>
    <row r="132" spans="1:9" ht="27.75" customHeight="1" hidden="1">
      <c r="A132" s="19" t="s">
        <v>204</v>
      </c>
      <c r="B132" s="16" t="s">
        <v>43</v>
      </c>
      <c r="C132" s="16"/>
      <c r="D132" s="60" t="s">
        <v>16</v>
      </c>
      <c r="E132" s="30">
        <f t="shared" si="3"/>
        <v>0</v>
      </c>
      <c r="F132" s="29">
        <v>0</v>
      </c>
      <c r="G132" s="29">
        <v>0</v>
      </c>
      <c r="H132" s="29">
        <v>0</v>
      </c>
      <c r="I132" s="11"/>
    </row>
    <row r="133" spans="1:9" ht="24" customHeight="1" hidden="1">
      <c r="A133" s="19" t="s">
        <v>205</v>
      </c>
      <c r="B133" s="16" t="s">
        <v>106</v>
      </c>
      <c r="C133" s="16"/>
      <c r="D133" s="60" t="s">
        <v>16</v>
      </c>
      <c r="E133" s="30">
        <f t="shared" si="3"/>
        <v>0</v>
      </c>
      <c r="F133" s="29">
        <v>0</v>
      </c>
      <c r="G133" s="29">
        <v>0</v>
      </c>
      <c r="H133" s="29">
        <v>0</v>
      </c>
      <c r="I133" s="11"/>
    </row>
    <row r="134" spans="1:9" ht="27" customHeight="1" hidden="1">
      <c r="A134" s="19" t="s">
        <v>206</v>
      </c>
      <c r="B134" s="16" t="s">
        <v>27</v>
      </c>
      <c r="C134" s="16"/>
      <c r="D134" s="60" t="s">
        <v>16</v>
      </c>
      <c r="E134" s="30">
        <f t="shared" si="3"/>
        <v>0</v>
      </c>
      <c r="F134" s="29">
        <v>0</v>
      </c>
      <c r="G134" s="29">
        <v>0</v>
      </c>
      <c r="H134" s="29">
        <v>0</v>
      </c>
      <c r="I134" s="11"/>
    </row>
    <row r="135" spans="1:9" ht="45.75" customHeight="1" hidden="1">
      <c r="A135" s="18" t="s">
        <v>207</v>
      </c>
      <c r="B135" s="17" t="s">
        <v>111</v>
      </c>
      <c r="C135" s="16"/>
      <c r="D135" s="60" t="s">
        <v>16</v>
      </c>
      <c r="E135" s="30">
        <f t="shared" si="3"/>
        <v>0</v>
      </c>
      <c r="F135" s="29">
        <v>0</v>
      </c>
      <c r="G135" s="29">
        <v>0</v>
      </c>
      <c r="H135" s="29">
        <v>0</v>
      </c>
      <c r="I135" s="11" t="s">
        <v>89</v>
      </c>
    </row>
    <row r="136" spans="1:9" ht="20.25" customHeight="1" hidden="1">
      <c r="A136" s="18" t="s">
        <v>208</v>
      </c>
      <c r="B136" s="17" t="s">
        <v>51</v>
      </c>
      <c r="C136" s="16"/>
      <c r="D136" s="16"/>
      <c r="E136" s="25">
        <f t="shared" si="3"/>
        <v>0</v>
      </c>
      <c r="F136" s="32">
        <f>F137+F138</f>
        <v>0</v>
      </c>
      <c r="G136" s="32">
        <f>G137+G138</f>
        <v>0</v>
      </c>
      <c r="H136" s="32">
        <f>H137+H138</f>
        <v>0</v>
      </c>
      <c r="I136" s="11"/>
    </row>
    <row r="137" spans="1:9" ht="31.5" hidden="1">
      <c r="A137" s="19" t="s">
        <v>209</v>
      </c>
      <c r="B137" s="16" t="s">
        <v>112</v>
      </c>
      <c r="C137" s="16"/>
      <c r="D137" s="60" t="s">
        <v>16</v>
      </c>
      <c r="E137" s="30">
        <f t="shared" si="3"/>
        <v>0</v>
      </c>
      <c r="F137" s="29">
        <v>0</v>
      </c>
      <c r="G137" s="29">
        <v>0</v>
      </c>
      <c r="H137" s="29">
        <v>0</v>
      </c>
      <c r="I137" s="11"/>
    </row>
    <row r="138" spans="1:9" ht="50.25" customHeight="1" hidden="1">
      <c r="A138" s="19" t="s">
        <v>210</v>
      </c>
      <c r="B138" s="16" t="s">
        <v>113</v>
      </c>
      <c r="C138" s="16"/>
      <c r="D138" s="60" t="s">
        <v>16</v>
      </c>
      <c r="E138" s="30">
        <f t="shared" si="3"/>
        <v>0</v>
      </c>
      <c r="F138" s="29">
        <v>0</v>
      </c>
      <c r="G138" s="29">
        <v>0</v>
      </c>
      <c r="H138" s="29">
        <v>0</v>
      </c>
      <c r="I138" s="11"/>
    </row>
    <row r="139" spans="1:9" ht="44.25" customHeight="1" hidden="1">
      <c r="A139" s="18" t="s">
        <v>211</v>
      </c>
      <c r="B139" s="17" t="s">
        <v>69</v>
      </c>
      <c r="C139" s="16"/>
      <c r="D139" s="16"/>
      <c r="E139" s="25">
        <f t="shared" si="3"/>
        <v>0</v>
      </c>
      <c r="F139" s="32">
        <f>F140+F141+F142</f>
        <v>0</v>
      </c>
      <c r="G139" s="32">
        <f>G140+G141+G142</f>
        <v>0</v>
      </c>
      <c r="H139" s="32">
        <f>H140+H141+H142</f>
        <v>0</v>
      </c>
      <c r="I139" s="11" t="s">
        <v>89</v>
      </c>
    </row>
    <row r="140" spans="1:9" ht="40.5" customHeight="1" hidden="1">
      <c r="A140" s="19" t="s">
        <v>212</v>
      </c>
      <c r="B140" s="16" t="s">
        <v>23</v>
      </c>
      <c r="C140" s="16"/>
      <c r="D140" s="60" t="s">
        <v>16</v>
      </c>
      <c r="E140" s="30">
        <f t="shared" si="3"/>
        <v>0</v>
      </c>
      <c r="F140" s="29">
        <v>0</v>
      </c>
      <c r="G140" s="29">
        <v>0</v>
      </c>
      <c r="H140" s="29">
        <v>0</v>
      </c>
      <c r="I140" s="11" t="s">
        <v>89</v>
      </c>
    </row>
    <row r="141" spans="1:9" ht="60" hidden="1">
      <c r="A141" s="19" t="s">
        <v>213</v>
      </c>
      <c r="B141" s="16" t="s">
        <v>27</v>
      </c>
      <c r="C141" s="16"/>
      <c r="D141" s="60" t="s">
        <v>16</v>
      </c>
      <c r="E141" s="30">
        <f t="shared" si="3"/>
        <v>0</v>
      </c>
      <c r="F141" s="29">
        <v>0</v>
      </c>
      <c r="G141" s="29">
        <v>0</v>
      </c>
      <c r="H141" s="29">
        <v>0</v>
      </c>
      <c r="I141" s="11" t="s">
        <v>89</v>
      </c>
    </row>
    <row r="142" spans="1:9" ht="31.5" hidden="1">
      <c r="A142" s="19" t="s">
        <v>214</v>
      </c>
      <c r="B142" s="16" t="s">
        <v>59</v>
      </c>
      <c r="C142" s="16"/>
      <c r="D142" s="60" t="s">
        <v>16</v>
      </c>
      <c r="E142" s="30">
        <f t="shared" si="3"/>
        <v>0</v>
      </c>
      <c r="F142" s="29">
        <v>0</v>
      </c>
      <c r="G142" s="29">
        <v>0</v>
      </c>
      <c r="H142" s="29">
        <v>0</v>
      </c>
      <c r="I142" s="11"/>
    </row>
    <row r="143" spans="1:9" ht="31.5" hidden="1">
      <c r="A143" s="18" t="s">
        <v>215</v>
      </c>
      <c r="B143" s="17" t="s">
        <v>52</v>
      </c>
      <c r="C143" s="16"/>
      <c r="D143" s="16"/>
      <c r="E143" s="25">
        <f t="shared" si="3"/>
        <v>0</v>
      </c>
      <c r="F143" s="32">
        <f>F144+F145+F146</f>
        <v>0</v>
      </c>
      <c r="G143" s="32">
        <f>G144+G145+G146</f>
        <v>0</v>
      </c>
      <c r="H143" s="32">
        <f>H144+H145+H146</f>
        <v>0</v>
      </c>
      <c r="I143" s="11"/>
    </row>
    <row r="144" spans="1:9" ht="31.5" hidden="1">
      <c r="A144" s="19" t="s">
        <v>216</v>
      </c>
      <c r="B144" s="16" t="s">
        <v>76</v>
      </c>
      <c r="C144" s="16"/>
      <c r="D144" s="60" t="s">
        <v>16</v>
      </c>
      <c r="E144" s="30">
        <f t="shared" si="3"/>
        <v>0</v>
      </c>
      <c r="F144" s="29">
        <v>0</v>
      </c>
      <c r="G144" s="29">
        <v>0</v>
      </c>
      <c r="H144" s="29">
        <v>0</v>
      </c>
      <c r="I144" s="11"/>
    </row>
    <row r="145" spans="1:9" ht="31.5" hidden="1">
      <c r="A145" s="19" t="s">
        <v>217</v>
      </c>
      <c r="B145" s="16" t="s">
        <v>24</v>
      </c>
      <c r="C145" s="16"/>
      <c r="D145" s="60" t="s">
        <v>16</v>
      </c>
      <c r="E145" s="30">
        <f t="shared" si="3"/>
        <v>0</v>
      </c>
      <c r="F145" s="29">
        <v>0</v>
      </c>
      <c r="G145" s="29">
        <v>0</v>
      </c>
      <c r="H145" s="29">
        <v>0</v>
      </c>
      <c r="I145" s="11"/>
    </row>
    <row r="146" spans="1:9" ht="31.5" hidden="1">
      <c r="A146" s="19" t="s">
        <v>218</v>
      </c>
      <c r="B146" s="16" t="s">
        <v>43</v>
      </c>
      <c r="C146" s="16"/>
      <c r="D146" s="60" t="s">
        <v>16</v>
      </c>
      <c r="E146" s="30">
        <f t="shared" si="3"/>
        <v>0</v>
      </c>
      <c r="F146" s="29">
        <v>0</v>
      </c>
      <c r="G146" s="29">
        <v>0</v>
      </c>
      <c r="H146" s="29">
        <v>0</v>
      </c>
      <c r="I146" s="11"/>
    </row>
    <row r="147" spans="1:9" ht="63" hidden="1">
      <c r="A147" s="18" t="s">
        <v>219</v>
      </c>
      <c r="B147" s="17" t="s">
        <v>114</v>
      </c>
      <c r="C147" s="16"/>
      <c r="D147" s="60" t="s">
        <v>16</v>
      </c>
      <c r="E147" s="30">
        <f t="shared" si="3"/>
        <v>0</v>
      </c>
      <c r="F147" s="29">
        <v>0</v>
      </c>
      <c r="G147" s="29">
        <v>0</v>
      </c>
      <c r="H147" s="29">
        <v>0</v>
      </c>
      <c r="I147" s="11"/>
    </row>
    <row r="148" spans="1:9" ht="47.25" hidden="1">
      <c r="A148" s="18" t="s">
        <v>220</v>
      </c>
      <c r="B148" s="17" t="s">
        <v>115</v>
      </c>
      <c r="C148" s="16"/>
      <c r="D148" s="60" t="s">
        <v>16</v>
      </c>
      <c r="E148" s="30">
        <f t="shared" si="3"/>
        <v>0</v>
      </c>
      <c r="F148" s="29">
        <v>0</v>
      </c>
      <c r="G148" s="29">
        <v>0</v>
      </c>
      <c r="H148" s="29">
        <v>0</v>
      </c>
      <c r="I148" s="11"/>
    </row>
    <row r="149" spans="1:9" ht="48.75" customHeight="1" hidden="1">
      <c r="A149" s="18" t="s">
        <v>221</v>
      </c>
      <c r="B149" s="17" t="s">
        <v>53</v>
      </c>
      <c r="C149" s="16"/>
      <c r="D149" s="16"/>
      <c r="E149" s="25">
        <f t="shared" si="3"/>
        <v>0</v>
      </c>
      <c r="F149" s="32">
        <f>SUM(F150:F153)</f>
        <v>0</v>
      </c>
      <c r="G149" s="32">
        <f>SUM(G150:G153)</f>
        <v>0</v>
      </c>
      <c r="H149" s="32">
        <f>SUM(H150:H153)</f>
        <v>0</v>
      </c>
      <c r="I149" s="11" t="s">
        <v>119</v>
      </c>
    </row>
    <row r="150" spans="1:9" ht="48" customHeight="1" hidden="1">
      <c r="A150" s="19" t="s">
        <v>222</v>
      </c>
      <c r="B150" s="16" t="s">
        <v>25</v>
      </c>
      <c r="C150" s="16"/>
      <c r="D150" s="60" t="s">
        <v>16</v>
      </c>
      <c r="E150" s="30">
        <f t="shared" si="3"/>
        <v>0</v>
      </c>
      <c r="F150" s="29">
        <v>0</v>
      </c>
      <c r="G150" s="29">
        <v>0</v>
      </c>
      <c r="H150" s="29">
        <v>0</v>
      </c>
      <c r="I150" s="11" t="s">
        <v>89</v>
      </c>
    </row>
    <row r="151" spans="1:9" ht="31.5" hidden="1">
      <c r="A151" s="19" t="s">
        <v>223</v>
      </c>
      <c r="B151" s="16" t="s">
        <v>105</v>
      </c>
      <c r="C151" s="16"/>
      <c r="D151" s="60" t="s">
        <v>16</v>
      </c>
      <c r="E151" s="30">
        <f t="shared" si="3"/>
        <v>0</v>
      </c>
      <c r="F151" s="29">
        <v>0</v>
      </c>
      <c r="G151" s="29">
        <v>0</v>
      </c>
      <c r="H151" s="29">
        <v>0</v>
      </c>
      <c r="I151" s="11"/>
    </row>
    <row r="152" spans="1:9" ht="31.5" hidden="1">
      <c r="A152" s="19" t="s">
        <v>224</v>
      </c>
      <c r="B152" s="16" t="s">
        <v>107</v>
      </c>
      <c r="C152" s="16"/>
      <c r="D152" s="60" t="s">
        <v>16</v>
      </c>
      <c r="E152" s="30">
        <f t="shared" si="3"/>
        <v>0</v>
      </c>
      <c r="F152" s="29">
        <v>0</v>
      </c>
      <c r="G152" s="29">
        <v>0</v>
      </c>
      <c r="H152" s="29">
        <v>0</v>
      </c>
      <c r="I152" s="11"/>
    </row>
    <row r="153" spans="1:9" ht="47.25" hidden="1">
      <c r="A153" s="19" t="s">
        <v>225</v>
      </c>
      <c r="B153" s="16" t="s">
        <v>113</v>
      </c>
      <c r="C153" s="16"/>
      <c r="D153" s="60" t="s">
        <v>16</v>
      </c>
      <c r="E153" s="30">
        <f t="shared" si="3"/>
        <v>0</v>
      </c>
      <c r="F153" s="29">
        <v>0</v>
      </c>
      <c r="G153" s="29">
        <v>0</v>
      </c>
      <c r="H153" s="29">
        <v>0</v>
      </c>
      <c r="I153" s="11"/>
    </row>
    <row r="154" spans="1:9" ht="34.5" customHeight="1" hidden="1">
      <c r="A154" s="19" t="s">
        <v>226</v>
      </c>
      <c r="B154" s="16" t="s">
        <v>117</v>
      </c>
      <c r="C154" s="16"/>
      <c r="D154" s="60" t="s">
        <v>16</v>
      </c>
      <c r="E154" s="30">
        <f t="shared" si="3"/>
        <v>0</v>
      </c>
      <c r="F154" s="29">
        <v>0</v>
      </c>
      <c r="G154" s="29">
        <v>0</v>
      </c>
      <c r="H154" s="29">
        <v>0</v>
      </c>
      <c r="I154" s="11"/>
    </row>
    <row r="155" spans="1:9" ht="47.25" hidden="1">
      <c r="A155" s="19" t="s">
        <v>227</v>
      </c>
      <c r="B155" s="16" t="s">
        <v>116</v>
      </c>
      <c r="C155" s="16"/>
      <c r="D155" s="60" t="s">
        <v>16</v>
      </c>
      <c r="E155" s="30">
        <f t="shared" si="3"/>
        <v>0</v>
      </c>
      <c r="F155" s="29">
        <v>0</v>
      </c>
      <c r="G155" s="29">
        <v>0</v>
      </c>
      <c r="H155" s="29">
        <v>0</v>
      </c>
      <c r="I155" s="11"/>
    </row>
    <row r="156" spans="1:9" ht="47.25" hidden="1">
      <c r="A156" s="19" t="s">
        <v>228</v>
      </c>
      <c r="B156" s="16" t="s">
        <v>54</v>
      </c>
      <c r="C156" s="16"/>
      <c r="D156" s="60" t="s">
        <v>16</v>
      </c>
      <c r="E156" s="30">
        <f t="shared" si="3"/>
        <v>0</v>
      </c>
      <c r="F156" s="29">
        <v>0</v>
      </c>
      <c r="G156" s="29">
        <v>0</v>
      </c>
      <c r="H156" s="29">
        <v>0</v>
      </c>
      <c r="I156" s="11"/>
    </row>
    <row r="157" spans="1:9" ht="48" customHeight="1" hidden="1">
      <c r="A157" s="19" t="s">
        <v>229</v>
      </c>
      <c r="B157" s="16" t="s">
        <v>118</v>
      </c>
      <c r="C157" s="16"/>
      <c r="D157" s="60" t="s">
        <v>16</v>
      </c>
      <c r="E157" s="30">
        <f t="shared" si="3"/>
        <v>0</v>
      </c>
      <c r="F157" s="29">
        <v>0</v>
      </c>
      <c r="G157" s="29">
        <v>0</v>
      </c>
      <c r="H157" s="29">
        <v>0</v>
      </c>
      <c r="I157" s="11"/>
    </row>
    <row r="158" spans="1:9" ht="27" customHeight="1" hidden="1">
      <c r="A158" s="18" t="s">
        <v>230</v>
      </c>
      <c r="B158" s="17" t="s">
        <v>55</v>
      </c>
      <c r="C158" s="16"/>
      <c r="D158" s="16"/>
      <c r="E158" s="25">
        <f t="shared" si="3"/>
        <v>0</v>
      </c>
      <c r="F158" s="32">
        <f>SUM(F159:F171)</f>
        <v>0</v>
      </c>
      <c r="G158" s="32">
        <f>SUM(G159:G171)</f>
        <v>0</v>
      </c>
      <c r="H158" s="32">
        <f>SUM(H159:H171)</f>
        <v>0</v>
      </c>
      <c r="I158" s="11"/>
    </row>
    <row r="159" spans="1:9" ht="26.25" customHeight="1" hidden="1">
      <c r="A159" s="19" t="s">
        <v>231</v>
      </c>
      <c r="B159" s="16" t="s">
        <v>106</v>
      </c>
      <c r="C159" s="16"/>
      <c r="D159" s="60" t="s">
        <v>16</v>
      </c>
      <c r="E159" s="30">
        <f t="shared" si="3"/>
        <v>0</v>
      </c>
      <c r="F159" s="29">
        <v>0</v>
      </c>
      <c r="G159" s="29">
        <v>0</v>
      </c>
      <c r="H159" s="29">
        <v>0</v>
      </c>
      <c r="I159" s="11"/>
    </row>
    <row r="160" spans="1:9" ht="24.75" customHeight="1" hidden="1">
      <c r="A160" s="19" t="s">
        <v>232</v>
      </c>
      <c r="B160" s="16" t="s">
        <v>108</v>
      </c>
      <c r="C160" s="16"/>
      <c r="D160" s="60" t="s">
        <v>16</v>
      </c>
      <c r="E160" s="30">
        <f t="shared" si="3"/>
        <v>0</v>
      </c>
      <c r="F160" s="29">
        <v>0</v>
      </c>
      <c r="G160" s="29">
        <v>0</v>
      </c>
      <c r="H160" s="29">
        <v>0</v>
      </c>
      <c r="I160" s="11"/>
    </row>
    <row r="161" spans="1:9" ht="26.25" customHeight="1" hidden="1">
      <c r="A161" s="19" t="s">
        <v>233</v>
      </c>
      <c r="B161" s="16" t="s">
        <v>23</v>
      </c>
      <c r="C161" s="16"/>
      <c r="D161" s="60" t="s">
        <v>16</v>
      </c>
      <c r="E161" s="30">
        <f t="shared" si="3"/>
        <v>0</v>
      </c>
      <c r="F161" s="29">
        <v>0</v>
      </c>
      <c r="G161" s="29">
        <v>0</v>
      </c>
      <c r="H161" s="29">
        <v>0</v>
      </c>
      <c r="I161" s="11"/>
    </row>
    <row r="162" spans="1:9" ht="50.25" customHeight="1" hidden="1">
      <c r="A162" s="19" t="s">
        <v>234</v>
      </c>
      <c r="B162" s="16" t="s">
        <v>96</v>
      </c>
      <c r="C162" s="16"/>
      <c r="D162" s="60" t="s">
        <v>16</v>
      </c>
      <c r="E162" s="30">
        <f t="shared" si="3"/>
        <v>0</v>
      </c>
      <c r="F162" s="29">
        <v>0</v>
      </c>
      <c r="G162" s="29">
        <v>0</v>
      </c>
      <c r="H162" s="29">
        <v>0</v>
      </c>
      <c r="I162" s="11"/>
    </row>
    <row r="163" spans="1:9" ht="21.75" customHeight="1" hidden="1">
      <c r="A163" s="19" t="s">
        <v>235</v>
      </c>
      <c r="B163" s="16" t="s">
        <v>25</v>
      </c>
      <c r="C163" s="16"/>
      <c r="D163" s="60" t="s">
        <v>16</v>
      </c>
      <c r="E163" s="30">
        <f t="shared" si="3"/>
        <v>0</v>
      </c>
      <c r="F163" s="29">
        <v>0</v>
      </c>
      <c r="G163" s="29">
        <v>0</v>
      </c>
      <c r="H163" s="29">
        <v>0</v>
      </c>
      <c r="I163" s="11"/>
    </row>
    <row r="164" spans="1:9" ht="60" hidden="1">
      <c r="A164" s="19" t="s">
        <v>236</v>
      </c>
      <c r="B164" s="16" t="s">
        <v>105</v>
      </c>
      <c r="C164" s="16"/>
      <c r="D164" s="60" t="s">
        <v>16</v>
      </c>
      <c r="E164" s="30">
        <f t="shared" si="3"/>
        <v>0</v>
      </c>
      <c r="F164" s="29">
        <v>0</v>
      </c>
      <c r="G164" s="29">
        <v>0</v>
      </c>
      <c r="H164" s="29">
        <v>0</v>
      </c>
      <c r="I164" s="11" t="s">
        <v>89</v>
      </c>
    </row>
    <row r="165" spans="1:9" ht="31.5" hidden="1">
      <c r="A165" s="19" t="s">
        <v>237</v>
      </c>
      <c r="B165" s="16" t="s">
        <v>109</v>
      </c>
      <c r="C165" s="16"/>
      <c r="D165" s="60" t="s">
        <v>16</v>
      </c>
      <c r="E165" s="30">
        <f t="shared" si="3"/>
        <v>0</v>
      </c>
      <c r="F165" s="29">
        <v>0</v>
      </c>
      <c r="G165" s="29">
        <v>0</v>
      </c>
      <c r="H165" s="29">
        <v>0</v>
      </c>
      <c r="I165" s="11"/>
    </row>
    <row r="166" spans="1:9" ht="31.5" hidden="1">
      <c r="A166" s="19" t="s">
        <v>238</v>
      </c>
      <c r="B166" s="16" t="s">
        <v>27</v>
      </c>
      <c r="C166" s="16"/>
      <c r="D166" s="60" t="s">
        <v>16</v>
      </c>
      <c r="E166" s="30">
        <f t="shared" si="3"/>
        <v>0</v>
      </c>
      <c r="F166" s="29">
        <v>0</v>
      </c>
      <c r="G166" s="29">
        <v>0</v>
      </c>
      <c r="H166" s="29">
        <v>0</v>
      </c>
      <c r="I166" s="11"/>
    </row>
    <row r="167" spans="1:9" ht="24.75" customHeight="1" hidden="1">
      <c r="A167" s="19" t="s">
        <v>239</v>
      </c>
      <c r="B167" s="16" t="s">
        <v>26</v>
      </c>
      <c r="C167" s="16"/>
      <c r="D167" s="60" t="s">
        <v>16</v>
      </c>
      <c r="E167" s="30">
        <f t="shared" si="3"/>
        <v>0</v>
      </c>
      <c r="F167" s="29">
        <v>0</v>
      </c>
      <c r="G167" s="29">
        <v>0</v>
      </c>
      <c r="H167" s="29">
        <v>0</v>
      </c>
      <c r="I167" s="11"/>
    </row>
    <row r="168" spans="1:9" ht="31.5" hidden="1">
      <c r="A168" s="19" t="s">
        <v>240</v>
      </c>
      <c r="B168" s="16" t="s">
        <v>43</v>
      </c>
      <c r="C168" s="16"/>
      <c r="D168" s="60" t="s">
        <v>16</v>
      </c>
      <c r="E168" s="30">
        <f t="shared" si="3"/>
        <v>0</v>
      </c>
      <c r="F168" s="29">
        <v>0</v>
      </c>
      <c r="G168" s="29">
        <v>0</v>
      </c>
      <c r="H168" s="29">
        <v>0</v>
      </c>
      <c r="I168" s="11"/>
    </row>
    <row r="169" spans="1:9" ht="26.25" customHeight="1" hidden="1">
      <c r="A169" s="69" t="s">
        <v>241</v>
      </c>
      <c r="B169" s="16" t="s">
        <v>24</v>
      </c>
      <c r="C169" s="16"/>
      <c r="D169" s="60" t="s">
        <v>16</v>
      </c>
      <c r="E169" s="30">
        <f t="shared" si="3"/>
        <v>0</v>
      </c>
      <c r="F169" s="29">
        <v>0</v>
      </c>
      <c r="G169" s="29">
        <v>0</v>
      </c>
      <c r="H169" s="29">
        <v>0</v>
      </c>
      <c r="I169" s="10"/>
    </row>
    <row r="170" spans="1:9" ht="51" customHeight="1" hidden="1">
      <c r="A170" s="70" t="s">
        <v>242</v>
      </c>
      <c r="B170" s="16" t="s">
        <v>113</v>
      </c>
      <c r="C170" s="16"/>
      <c r="D170" s="60" t="s">
        <v>16</v>
      </c>
      <c r="E170" s="30">
        <f t="shared" si="3"/>
        <v>0</v>
      </c>
      <c r="F170" s="29">
        <v>0</v>
      </c>
      <c r="G170" s="29">
        <v>0</v>
      </c>
      <c r="H170" s="29">
        <v>0</v>
      </c>
      <c r="I170" s="11"/>
    </row>
    <row r="171" spans="1:9" ht="147" customHeight="1" hidden="1">
      <c r="A171" s="1" t="s">
        <v>243</v>
      </c>
      <c r="B171" s="16" t="s">
        <v>97</v>
      </c>
      <c r="C171" s="16"/>
      <c r="D171" s="16"/>
      <c r="E171" s="30">
        <f t="shared" si="3"/>
        <v>0</v>
      </c>
      <c r="F171" s="29">
        <v>0</v>
      </c>
      <c r="G171" s="29">
        <v>0</v>
      </c>
      <c r="H171" s="29">
        <v>0</v>
      </c>
      <c r="I171" s="11" t="s">
        <v>88</v>
      </c>
    </row>
    <row r="172" spans="1:9" ht="150" customHeight="1" hidden="1">
      <c r="A172" s="5" t="s">
        <v>244</v>
      </c>
      <c r="B172" s="17" t="s">
        <v>56</v>
      </c>
      <c r="C172" s="16"/>
      <c r="D172" s="16"/>
      <c r="E172" s="25">
        <f t="shared" si="3"/>
        <v>0</v>
      </c>
      <c r="F172" s="32">
        <f>SUM(F173:F176)</f>
        <v>0</v>
      </c>
      <c r="G172" s="32">
        <f>SUM(G173:G176)</f>
        <v>0</v>
      </c>
      <c r="H172" s="32">
        <f>SUM(H173:H176)</f>
        <v>0</v>
      </c>
      <c r="I172" s="11" t="s">
        <v>88</v>
      </c>
    </row>
    <row r="173" spans="1:9" ht="60" hidden="1">
      <c r="A173" s="1" t="s">
        <v>245</v>
      </c>
      <c r="B173" s="16" t="s">
        <v>120</v>
      </c>
      <c r="C173" s="16"/>
      <c r="D173" s="60" t="s">
        <v>16</v>
      </c>
      <c r="E173" s="30">
        <f t="shared" si="3"/>
        <v>0</v>
      </c>
      <c r="F173" s="29">
        <v>0</v>
      </c>
      <c r="G173" s="33">
        <v>0</v>
      </c>
      <c r="H173" s="34">
        <v>0</v>
      </c>
      <c r="I173" s="11" t="s">
        <v>88</v>
      </c>
    </row>
    <row r="174" spans="1:9" ht="78.75" hidden="1">
      <c r="A174" s="1" t="s">
        <v>246</v>
      </c>
      <c r="B174" s="16" t="s">
        <v>121</v>
      </c>
      <c r="C174" s="16"/>
      <c r="D174" s="60" t="s">
        <v>16</v>
      </c>
      <c r="E174" s="30">
        <f t="shared" si="3"/>
        <v>0</v>
      </c>
      <c r="F174" s="29">
        <v>0</v>
      </c>
      <c r="G174" s="33">
        <v>0</v>
      </c>
      <c r="H174" s="34">
        <v>0</v>
      </c>
      <c r="I174" s="11" t="s">
        <v>83</v>
      </c>
    </row>
    <row r="175" spans="1:9" ht="110.25" hidden="1">
      <c r="A175" s="1" t="s">
        <v>247</v>
      </c>
      <c r="B175" s="16" t="s">
        <v>94</v>
      </c>
      <c r="C175" s="16"/>
      <c r="D175" s="60" t="s">
        <v>16</v>
      </c>
      <c r="E175" s="30">
        <f t="shared" si="3"/>
        <v>0</v>
      </c>
      <c r="F175" s="29">
        <v>0</v>
      </c>
      <c r="G175" s="33">
        <v>0</v>
      </c>
      <c r="H175" s="34">
        <v>0</v>
      </c>
      <c r="I175" s="11" t="s">
        <v>83</v>
      </c>
    </row>
    <row r="176" spans="1:9" ht="63" hidden="1">
      <c r="A176" s="1" t="s">
        <v>248</v>
      </c>
      <c r="B176" s="16" t="s">
        <v>123</v>
      </c>
      <c r="C176" s="16"/>
      <c r="D176" s="60" t="s">
        <v>16</v>
      </c>
      <c r="E176" s="30">
        <f t="shared" si="3"/>
        <v>0</v>
      </c>
      <c r="F176" s="29">
        <v>0</v>
      </c>
      <c r="G176" s="33">
        <v>0</v>
      </c>
      <c r="H176" s="34">
        <v>0</v>
      </c>
      <c r="I176" s="11"/>
    </row>
    <row r="177" spans="1:9" ht="23.25" customHeight="1" hidden="1">
      <c r="A177" s="5"/>
      <c r="B177" s="9" t="s">
        <v>71</v>
      </c>
      <c r="C177" s="9"/>
      <c r="D177" s="9"/>
      <c r="E177" s="30">
        <f t="shared" si="3"/>
        <v>0</v>
      </c>
      <c r="F177" s="26">
        <f>F22+F36+F64+F77+F78+F93+F109+F119+F172</f>
        <v>0</v>
      </c>
      <c r="G177" s="26">
        <f>G22+G36+G64+G77+G78+G93+G109+G119+G172</f>
        <v>0</v>
      </c>
      <c r="H177" s="26">
        <f>H22+H36+H64+H77+H78+H93+H109+H119+H172</f>
        <v>0</v>
      </c>
      <c r="I177" s="10"/>
    </row>
    <row r="178" spans="1:9" ht="92.25" customHeight="1" hidden="1">
      <c r="A178" s="7" t="s">
        <v>264</v>
      </c>
      <c r="B178" s="23" t="s">
        <v>304</v>
      </c>
      <c r="C178" s="14"/>
      <c r="D178" s="14"/>
      <c r="E178" s="25">
        <f t="shared" si="3"/>
        <v>0</v>
      </c>
      <c r="F178" s="78">
        <f>F179+F180+F181+F182+F183+F184</f>
        <v>0</v>
      </c>
      <c r="G178" s="78">
        <f>G179+G180+G181+G182+G183+G184</f>
        <v>0</v>
      </c>
      <c r="H178" s="78">
        <f>H179+H180+H181+H182+H183+H184</f>
        <v>0</v>
      </c>
      <c r="I178" s="11" t="s">
        <v>83</v>
      </c>
    </row>
    <row r="179" spans="1:9" ht="78.75" hidden="1">
      <c r="A179" s="1" t="s">
        <v>265</v>
      </c>
      <c r="B179" s="15" t="s">
        <v>29</v>
      </c>
      <c r="C179" s="1"/>
      <c r="D179" s="60" t="s">
        <v>16</v>
      </c>
      <c r="E179" s="30">
        <f t="shared" si="3"/>
        <v>0</v>
      </c>
      <c r="F179" s="61">
        <f>50-50</f>
        <v>0</v>
      </c>
      <c r="G179" s="29">
        <v>0</v>
      </c>
      <c r="H179" s="29">
        <v>0</v>
      </c>
      <c r="I179" s="11" t="s">
        <v>90</v>
      </c>
    </row>
    <row r="180" spans="1:9" ht="93" customHeight="1" hidden="1">
      <c r="A180" s="1" t="s">
        <v>266</v>
      </c>
      <c r="B180" s="15" t="s">
        <v>30</v>
      </c>
      <c r="C180" s="1"/>
      <c r="D180" s="60" t="s">
        <v>16</v>
      </c>
      <c r="E180" s="30">
        <f t="shared" si="3"/>
        <v>0</v>
      </c>
      <c r="F180" s="61">
        <f>15-15</f>
        <v>0</v>
      </c>
      <c r="G180" s="30">
        <v>0</v>
      </c>
      <c r="H180" s="30">
        <v>0</v>
      </c>
      <c r="I180" s="11" t="s">
        <v>83</v>
      </c>
    </row>
    <row r="181" spans="1:9" ht="67.5" customHeight="1" hidden="1">
      <c r="A181" s="1" t="s">
        <v>267</v>
      </c>
      <c r="B181" s="15" t="s">
        <v>31</v>
      </c>
      <c r="C181" s="1"/>
      <c r="D181" s="1"/>
      <c r="E181" s="30">
        <f t="shared" si="3"/>
        <v>0</v>
      </c>
      <c r="F181" s="35">
        <f>F182+F183</f>
        <v>0</v>
      </c>
      <c r="G181" s="30">
        <v>0</v>
      </c>
      <c r="H181" s="30">
        <v>0</v>
      </c>
      <c r="I181" s="11" t="s">
        <v>83</v>
      </c>
    </row>
    <row r="182" spans="1:9" ht="63" customHeight="1" hidden="1">
      <c r="A182" s="8" t="s">
        <v>268</v>
      </c>
      <c r="B182" s="15" t="s">
        <v>32</v>
      </c>
      <c r="C182" s="1"/>
      <c r="D182" s="60" t="s">
        <v>16</v>
      </c>
      <c r="E182" s="30">
        <f t="shared" si="3"/>
        <v>0</v>
      </c>
      <c r="F182" s="61">
        <f>50-50</f>
        <v>0</v>
      </c>
      <c r="G182" s="30">
        <v>0</v>
      </c>
      <c r="H182" s="30">
        <v>0</v>
      </c>
      <c r="I182" s="10"/>
    </row>
    <row r="183" spans="1:9" ht="52.5" customHeight="1" hidden="1">
      <c r="A183" s="24" t="s">
        <v>269</v>
      </c>
      <c r="B183" s="15" t="s">
        <v>45</v>
      </c>
      <c r="C183" s="1"/>
      <c r="D183" s="60" t="s">
        <v>16</v>
      </c>
      <c r="E183" s="30">
        <f t="shared" si="3"/>
        <v>0</v>
      </c>
      <c r="F183" s="61">
        <f>60-60</f>
        <v>0</v>
      </c>
      <c r="G183" s="30">
        <v>0</v>
      </c>
      <c r="H183" s="30">
        <v>0</v>
      </c>
      <c r="I183" s="10"/>
    </row>
    <row r="184" spans="1:9" ht="53.25" customHeight="1" hidden="1">
      <c r="A184" s="1" t="s">
        <v>270</v>
      </c>
      <c r="B184" s="15" t="s">
        <v>46</v>
      </c>
      <c r="C184" s="1"/>
      <c r="D184" s="60" t="s">
        <v>16</v>
      </c>
      <c r="E184" s="30">
        <f t="shared" si="3"/>
        <v>0</v>
      </c>
      <c r="F184" s="61">
        <f>70-70</f>
        <v>0</v>
      </c>
      <c r="G184" s="30">
        <v>0</v>
      </c>
      <c r="H184" s="30">
        <v>0</v>
      </c>
      <c r="I184" s="11" t="s">
        <v>83</v>
      </c>
    </row>
    <row r="185" spans="1:9" ht="69.75" customHeight="1" hidden="1">
      <c r="A185" s="1" t="s">
        <v>271</v>
      </c>
      <c r="B185" s="5" t="s">
        <v>33</v>
      </c>
      <c r="C185" s="5"/>
      <c r="D185" s="5"/>
      <c r="E185" s="25">
        <f t="shared" si="3"/>
        <v>0</v>
      </c>
      <c r="F185" s="27">
        <f>F186+F188+F189</f>
        <v>0</v>
      </c>
      <c r="G185" s="25">
        <v>0</v>
      </c>
      <c r="H185" s="25">
        <v>0</v>
      </c>
      <c r="I185" s="11" t="s">
        <v>86</v>
      </c>
    </row>
    <row r="186" spans="1:9" ht="91.5" customHeight="1" hidden="1">
      <c r="A186" s="8" t="s">
        <v>272</v>
      </c>
      <c r="B186" s="15" t="s">
        <v>34</v>
      </c>
      <c r="C186" s="1"/>
      <c r="D186" s="60" t="s">
        <v>16</v>
      </c>
      <c r="E186" s="30">
        <f aca="true" t="shared" si="4" ref="E186:E204">F186+G186+H186</f>
        <v>0</v>
      </c>
      <c r="F186" s="61">
        <f>25-25</f>
        <v>0</v>
      </c>
      <c r="G186" s="30">
        <v>0</v>
      </c>
      <c r="H186" s="30">
        <v>0</v>
      </c>
      <c r="I186" s="11" t="s">
        <v>83</v>
      </c>
    </row>
    <row r="187" spans="1:9" ht="130.5" customHeight="1" hidden="1">
      <c r="A187" s="71" t="s">
        <v>273</v>
      </c>
      <c r="B187" s="72" t="s">
        <v>95</v>
      </c>
      <c r="C187" s="71"/>
      <c r="D187" s="60" t="s">
        <v>16</v>
      </c>
      <c r="E187" s="73">
        <f t="shared" si="4"/>
        <v>0</v>
      </c>
      <c r="F187" s="61">
        <f>6-6</f>
        <v>0</v>
      </c>
      <c r="G187" s="30">
        <v>0</v>
      </c>
      <c r="H187" s="30">
        <v>0</v>
      </c>
      <c r="I187" s="11" t="s">
        <v>83</v>
      </c>
    </row>
    <row r="188" spans="1:9" ht="31.5" customHeight="1" hidden="1">
      <c r="A188" s="1" t="s">
        <v>273</v>
      </c>
      <c r="B188" s="15" t="s">
        <v>35</v>
      </c>
      <c r="C188" s="1"/>
      <c r="D188" s="16" t="s">
        <v>16</v>
      </c>
      <c r="E188" s="30">
        <f t="shared" si="4"/>
        <v>0</v>
      </c>
      <c r="F188" s="61">
        <f>30-30</f>
        <v>0</v>
      </c>
      <c r="G188" s="30">
        <v>0</v>
      </c>
      <c r="H188" s="30">
        <v>0</v>
      </c>
      <c r="I188" s="10"/>
    </row>
    <row r="189" spans="1:9" ht="36" customHeight="1" hidden="1">
      <c r="A189" s="1" t="s">
        <v>274</v>
      </c>
      <c r="B189" s="15" t="s">
        <v>36</v>
      </c>
      <c r="C189" s="1"/>
      <c r="D189" s="16" t="s">
        <v>16</v>
      </c>
      <c r="E189" s="30">
        <f t="shared" si="4"/>
        <v>0</v>
      </c>
      <c r="F189" s="61">
        <f>15-15</f>
        <v>0</v>
      </c>
      <c r="G189" s="30">
        <v>0</v>
      </c>
      <c r="H189" s="30">
        <v>0</v>
      </c>
      <c r="I189" s="10"/>
    </row>
    <row r="190" spans="1:9" ht="27.75" customHeight="1" hidden="1">
      <c r="A190" s="1"/>
      <c r="B190" s="5" t="s">
        <v>37</v>
      </c>
      <c r="C190" s="5"/>
      <c r="D190" s="5"/>
      <c r="E190" s="25">
        <f t="shared" si="4"/>
        <v>0</v>
      </c>
      <c r="F190" s="27">
        <f>F178+F185</f>
        <v>0</v>
      </c>
      <c r="G190" s="27">
        <f>G178+G185</f>
        <v>0</v>
      </c>
      <c r="H190" s="27">
        <f>H178+H185</f>
        <v>0</v>
      </c>
      <c r="I190" s="10"/>
    </row>
    <row r="191" spans="1:9" ht="33.75" customHeight="1" hidden="1">
      <c r="A191" s="40" t="s">
        <v>275</v>
      </c>
      <c r="B191" s="23" t="s">
        <v>14</v>
      </c>
      <c r="C191" s="13"/>
      <c r="D191" s="13"/>
      <c r="E191" s="30">
        <f t="shared" si="4"/>
        <v>0</v>
      </c>
      <c r="F191" s="37">
        <v>0</v>
      </c>
      <c r="G191" s="37">
        <v>0</v>
      </c>
      <c r="H191" s="37">
        <v>0</v>
      </c>
      <c r="I191" s="11"/>
    </row>
    <row r="192" spans="1:9" ht="47.25" hidden="1">
      <c r="A192" s="1" t="s">
        <v>276</v>
      </c>
      <c r="B192" s="15" t="s">
        <v>38</v>
      </c>
      <c r="C192" s="1"/>
      <c r="D192" s="60" t="s">
        <v>16</v>
      </c>
      <c r="E192" s="30">
        <f t="shared" si="4"/>
        <v>0</v>
      </c>
      <c r="F192" s="37">
        <v>0</v>
      </c>
      <c r="G192" s="37">
        <v>0</v>
      </c>
      <c r="H192" s="37">
        <v>0</v>
      </c>
      <c r="I192" s="11" t="s">
        <v>91</v>
      </c>
    </row>
    <row r="193" spans="1:9" ht="64.5" customHeight="1" hidden="1">
      <c r="A193" s="1" t="s">
        <v>277</v>
      </c>
      <c r="B193" s="15" t="s">
        <v>39</v>
      </c>
      <c r="C193" s="1"/>
      <c r="D193" s="60" t="s">
        <v>16</v>
      </c>
      <c r="E193" s="30">
        <f t="shared" si="4"/>
        <v>0</v>
      </c>
      <c r="F193" s="37">
        <v>0</v>
      </c>
      <c r="G193" s="37">
        <v>0</v>
      </c>
      <c r="H193" s="37">
        <v>0</v>
      </c>
      <c r="I193" s="11" t="s">
        <v>83</v>
      </c>
    </row>
    <row r="194" spans="1:9" ht="18" customHeight="1" hidden="1">
      <c r="A194" s="1" t="s">
        <v>278</v>
      </c>
      <c r="B194" s="15" t="s">
        <v>40</v>
      </c>
      <c r="C194" s="1"/>
      <c r="D194" s="60" t="s">
        <v>16</v>
      </c>
      <c r="E194" s="30">
        <f t="shared" si="4"/>
        <v>0</v>
      </c>
      <c r="F194" s="37">
        <v>0</v>
      </c>
      <c r="G194" s="37">
        <v>0</v>
      </c>
      <c r="H194" s="37">
        <v>0</v>
      </c>
      <c r="I194" s="10"/>
    </row>
    <row r="195" spans="1:9" ht="125.25" customHeight="1" hidden="1">
      <c r="A195" s="1" t="s">
        <v>279</v>
      </c>
      <c r="B195" s="15" t="s">
        <v>126</v>
      </c>
      <c r="C195" s="1"/>
      <c r="D195" s="60" t="s">
        <v>16</v>
      </c>
      <c r="E195" s="30">
        <f t="shared" si="4"/>
        <v>0</v>
      </c>
      <c r="F195" s="37">
        <v>0</v>
      </c>
      <c r="G195" s="37">
        <v>0</v>
      </c>
      <c r="H195" s="37">
        <v>0</v>
      </c>
      <c r="I195" s="20"/>
    </row>
    <row r="196" spans="1:9" ht="15.75" hidden="1">
      <c r="A196" s="54"/>
      <c r="B196" s="5" t="s">
        <v>70</v>
      </c>
      <c r="C196" s="1"/>
      <c r="D196" s="1"/>
      <c r="E196" s="25">
        <f t="shared" si="4"/>
        <v>0</v>
      </c>
      <c r="F196" s="36">
        <f>F192+F193+F194+F195</f>
        <v>0</v>
      </c>
      <c r="G196" s="36">
        <f>G192+G193+G194+G195</f>
        <v>0</v>
      </c>
      <c r="H196" s="36">
        <f>H192+H193+H194+H195</f>
        <v>0</v>
      </c>
      <c r="I196" s="54"/>
    </row>
    <row r="197" spans="1:9" ht="29.25" hidden="1">
      <c r="A197" s="74" t="s">
        <v>280</v>
      </c>
      <c r="B197" s="41" t="s">
        <v>15</v>
      </c>
      <c r="C197" s="53"/>
      <c r="D197" s="53"/>
      <c r="E197" s="30">
        <f t="shared" si="4"/>
        <v>0</v>
      </c>
      <c r="F197" s="38">
        <f>F198+F199</f>
        <v>0</v>
      </c>
      <c r="G197" s="38">
        <f>G198+G199</f>
        <v>0</v>
      </c>
      <c r="H197" s="38">
        <f>H198+H199</f>
        <v>0</v>
      </c>
      <c r="I197" s="54"/>
    </row>
    <row r="198" spans="1:9" ht="94.5" hidden="1">
      <c r="A198" s="76" t="s">
        <v>282</v>
      </c>
      <c r="B198" s="15" t="s">
        <v>82</v>
      </c>
      <c r="C198" s="1"/>
      <c r="D198" s="83" t="s">
        <v>16</v>
      </c>
      <c r="E198" s="30">
        <f t="shared" si="4"/>
        <v>0</v>
      </c>
      <c r="F198" s="29">
        <v>0</v>
      </c>
      <c r="G198" s="29">
        <v>0</v>
      </c>
      <c r="H198" s="29">
        <v>0</v>
      </c>
      <c r="I198" s="65"/>
    </row>
    <row r="199" spans="1:9" ht="63" hidden="1">
      <c r="A199" s="77" t="s">
        <v>281</v>
      </c>
      <c r="B199" s="15" t="s">
        <v>41</v>
      </c>
      <c r="C199" s="1"/>
      <c r="D199" s="83" t="s">
        <v>16</v>
      </c>
      <c r="E199" s="30">
        <f t="shared" si="4"/>
        <v>0</v>
      </c>
      <c r="F199" s="29">
        <v>0</v>
      </c>
      <c r="G199" s="29">
        <v>0</v>
      </c>
      <c r="H199" s="29">
        <v>0</v>
      </c>
      <c r="I199" s="65"/>
    </row>
    <row r="200" spans="1:9" ht="15.75" hidden="1">
      <c r="A200" s="65"/>
      <c r="B200" s="5" t="s">
        <v>20</v>
      </c>
      <c r="C200" s="1"/>
      <c r="D200" s="1"/>
      <c r="E200" s="30">
        <f t="shared" si="4"/>
        <v>0</v>
      </c>
      <c r="F200" s="36"/>
      <c r="G200" s="30"/>
      <c r="H200" s="36"/>
      <c r="I200" s="65"/>
    </row>
    <row r="201" spans="1:9" ht="15.75">
      <c r="A201" s="65"/>
      <c r="B201" s="5" t="s">
        <v>314</v>
      </c>
      <c r="C201" s="5"/>
      <c r="D201" s="5"/>
      <c r="E201" s="25">
        <f t="shared" si="4"/>
        <v>864350.76866</v>
      </c>
      <c r="F201" s="39">
        <f>F190+F177+F196+F200+F18+F17+F15+F16+F14+F13</f>
        <v>287906.52866</v>
      </c>
      <c r="G201" s="39">
        <f>G190+G177+G196+G200+G18+G17+G15+G16+G14+G13</f>
        <v>285957.62</v>
      </c>
      <c r="H201" s="39">
        <f>H190+H177+H196+H200+H18+H17+H15+H16+H14+H13</f>
        <v>290486.62</v>
      </c>
      <c r="I201" s="65"/>
    </row>
    <row r="202" spans="1:9" ht="15.75">
      <c r="A202" s="65"/>
      <c r="B202" s="55" t="s">
        <v>65</v>
      </c>
      <c r="C202" s="54"/>
      <c r="D202" s="54"/>
      <c r="E202" s="30">
        <f t="shared" si="4"/>
        <v>0</v>
      </c>
      <c r="F202" s="56"/>
      <c r="G202" s="56"/>
      <c r="H202" s="56"/>
      <c r="I202" s="65"/>
    </row>
    <row r="203" spans="1:9" ht="15.75">
      <c r="A203" s="65"/>
      <c r="B203" s="54"/>
      <c r="C203" s="54"/>
      <c r="D203" s="42" t="s">
        <v>16</v>
      </c>
      <c r="E203" s="30">
        <f>F203+G203+H203</f>
        <v>155437.86000000002</v>
      </c>
      <c r="F203" s="58">
        <f>F13+F14+F15+F22+F29+F36+F44+F60+F61+F62+F63+F66+F67+F75+F76+F77+F95+F96+F97+F98+F99+F100+F101+F102+F103+F104+F105+F106+F107+F108+F110+F111+F112+F113+F114+F115+F116+F117+F118+F121+F122+F123+F124+F125+F126+F127+F129+F130+F131+F132+F133+F134+F135+F137+F138+F140+F141+F142+F144+F145+F146+F147+F148+F150+F151+F152+F153+F154+F155+F156+F157+F159+F160+F161+F162+F163+F164+F165+F166+F167+F168+F169+F170+F173+F174+F175+F176+F179+F180+F182+F183+F184+F186+F187+F192+F193+F194+F195+F198+F199</f>
        <v>51812.62</v>
      </c>
      <c r="G203" s="58">
        <v>51812.62</v>
      </c>
      <c r="H203" s="58">
        <v>51812.62</v>
      </c>
      <c r="I203" s="65"/>
    </row>
    <row r="204" spans="1:9" ht="15.75">
      <c r="A204" s="65"/>
      <c r="B204" s="59"/>
      <c r="C204" s="59"/>
      <c r="D204" s="42" t="s">
        <v>17</v>
      </c>
      <c r="E204" s="30">
        <f t="shared" si="4"/>
        <v>706964</v>
      </c>
      <c r="F204" s="57">
        <v>234145</v>
      </c>
      <c r="G204" s="57">
        <v>234145</v>
      </c>
      <c r="H204" s="57">
        <v>238674</v>
      </c>
      <c r="I204" s="65"/>
    </row>
    <row r="205" spans="1:9" ht="25.5">
      <c r="A205" s="65"/>
      <c r="B205" s="65"/>
      <c r="C205" s="65"/>
      <c r="D205" s="42" t="s">
        <v>305</v>
      </c>
      <c r="E205" s="57">
        <f>E16</f>
        <v>1948.90866</v>
      </c>
      <c r="F205" s="57">
        <f>F16</f>
        <v>1948.90866</v>
      </c>
      <c r="G205" s="57">
        <f>G16</f>
        <v>0</v>
      </c>
      <c r="H205" s="57">
        <f>H16</f>
        <v>0</v>
      </c>
      <c r="I205" s="65"/>
    </row>
  </sheetData>
  <sheetProtection/>
  <autoFilter ref="A11:J196"/>
  <mergeCells count="8">
    <mergeCell ref="A6:A10"/>
    <mergeCell ref="B6:B10"/>
    <mergeCell ref="E1:I1"/>
    <mergeCell ref="D6:D10"/>
    <mergeCell ref="E6:H9"/>
    <mergeCell ref="I6:I10"/>
    <mergeCell ref="C6:C10"/>
    <mergeCell ref="E2:I2"/>
  </mergeCells>
  <printOptions/>
  <pageMargins left="0.5905511811023623" right="0.2755905511811024" top="0.984251968503937" bottom="0.35433070866141736" header="0.5118110236220472" footer="0.5118110236220472"/>
  <pageSetup horizontalDpi="600" verticalDpi="600" orientation="landscape" paperSize="9" scale="65" r:id="rId1"/>
  <headerFooter differentFirst="1" alignWithMargins="0">
    <oddHeader>&amp;C&amp;P</oddHeader>
  </headerFooter>
  <ignoredErrors>
    <ignoredError sqref="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Васюкова А.В.</dc:creator>
  <cp:keywords/>
  <dc:description/>
  <cp:lastModifiedBy>user05-053</cp:lastModifiedBy>
  <cp:lastPrinted>2015-03-02T05:04:56Z</cp:lastPrinted>
  <dcterms:created xsi:type="dcterms:W3CDTF">2012-08-17T05:20:48Z</dcterms:created>
  <dcterms:modified xsi:type="dcterms:W3CDTF">2015-03-02T05:10:28Z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