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<sst xmlns="http://schemas.openxmlformats.org/spreadsheetml/2006/main" count="201" uniqueCount="92">
  <si>
    <t xml:space="preserve">Сведения о фактически произведенных расходах по разделам и подразделам классификации расходов бюджетов</t>
  </si>
  <si>
    <t xml:space="preserve">бюджета Партизанского муниципального округа за 2024 год</t>
  </si>
  <si>
    <t xml:space="preserve">(в рублях)</t>
  </si>
  <si>
    <t xml:space="preserve">Наименование</t>
  </si>
  <si>
    <t xml:space="preserve">Раздел</t>
  </si>
  <si>
    <t xml:space="preserve">Подраздел</t>
  </si>
  <si>
    <t xml:space="preserve">План по решению о бюджете от 14.12.2023
 № 110 (первоначальный)</t>
  </si>
  <si>
    <t xml:space="preserve">План по сводной бюджетной росписи (по состоянию на конец отчетного периода 31.12.2024), 
Источник: Форма по ОКУД 0503117</t>
  </si>
  <si>
    <t xml:space="preserve">Кассовое       исполнение за 2024 год</t>
  </si>
  <si>
    <t xml:space="preserve">Процент исполнения первоначального плана</t>
  </si>
  <si>
    <t xml:space="preserve">Процент исполнения к уточненному бюджету 2024 года</t>
  </si>
  <si>
    <t xml:space="preserve">Пояснения отклонений фактических значений от первоначальных плановых значений </t>
  </si>
  <si>
    <t xml:space="preserve">Пояснения отклонений фактических значений от уточненных плановых значений </t>
  </si>
  <si>
    <t xml:space="preserve">Общегосударственные вопросы</t>
  </si>
  <si>
    <t xml:space="preserve">01</t>
  </si>
  <si>
    <t xml:space="preserve">00</t>
  </si>
  <si>
    <t xml:space="preserve">х</t>
  </si>
  <si>
    <t xml:space="preserve">Функционирование высшего должностного лица субъекта Российской Федерации и муниципального образования</t>
  </si>
  <si>
    <t xml:space="preserve">02</t>
  </si>
  <si>
    <t xml:space="preserve">Лимиты увеличены по Решению Думы ПМО под потребность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</si>
  <si>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</si>
  <si>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</si>
  <si>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</si>
  <si>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04</t>
  </si>
  <si>
    <t xml:space="preserve">Лимиты увеличены по Решению Думы ПМОпод потребность</t>
  </si>
  <si>
    <t xml:space="preserve">Судебная система</t>
  </si>
  <si>
    <t xml:space="preserve">05</t>
  </si>
  <si>
    <t xml:space="preserve">Лимиты были увеличены по Постановлению Правительства ПК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</si>
  <si>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</si>
  <si>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06</t>
  </si>
  <si>
    <t xml:space="preserve">Резервные фонды</t>
  </si>
  <si>
    <t xml:space="preserve">11</t>
  </si>
  <si>
    <t xml:space="preserve">Другие общегосударственные вопросы</t>
  </si>
  <si>
    <t xml:space="preserve">13</t>
  </si>
  <si>
    <t xml:space="preserve">По фактической потребности в ассигнованиях</t>
  </si>
  <si>
    <t xml:space="preserve">НАЦИОНАЛЬНАЯ ОБОРОНА</t>
  </si>
  <si>
    <t xml:space="preserve">Мобилизационная и вневойсковая подготовка</t>
  </si>
  <si>
    <t xml:space="preserve">Лимиты были уменьшены по Постановлению Правительства ПК </t>
  </si>
  <si>
    <t xml:space="preserve">Другие вопросы в области национальной обороны</t>
  </si>
  <si>
    <t xml:space="preserve">09</t>
  </si>
  <si>
    <r>
      <rPr>
        <sz val="13"/>
        <rFont val="Tinos;Times New Roman"/>
        <family val="0"/>
        <charset val="128"/>
      </rPr>
      <t xml:space="preserve">Средства не освоены в связи с </t>
    </r>
    <r>
      <rPr>
        <sz val="13"/>
        <color rgb="FF000000"/>
        <rFont val="Tinos;Times New Roman"/>
        <family val="0"/>
        <charset val="128"/>
      </rPr>
      <t xml:space="preserve">отсутствием необходимости.</t>
    </r>
  </si>
  <si>
    <t xml:space="preserve"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</si>
  <si>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</si>
  <si>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</si>
  <si>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Увеличение по решению Думы ПМО под ожидаемую потребность</t>
  </si>
  <si>
    <t xml:space="preserve">Несвоевременное выполнение работ подрядчиком, и непредставление расчетных документов</t>
  </si>
  <si>
    <t xml:space="preserve">Национальная экономика</t>
  </si>
  <si>
    <t xml:space="preserve">Сельское хозяйство и рыболовство</t>
  </si>
  <si>
    <t xml:space="preserve">Лимиты были отозваны Минфином по Постановлению Правительства ПК </t>
  </si>
  <si>
    <t xml:space="preserve">Транспорт</t>
  </si>
  <si>
    <t xml:space="preserve">08</t>
  </si>
  <si>
    <t xml:space="preserve">Расторжение соглашения с краевым министерством и отзывом плановых назначений за счет средств КБ</t>
  </si>
  <si>
    <t xml:space="preserve">Расходы по фактической потребности</t>
  </si>
  <si>
    <t xml:space="preserve">Дорожное хозяйство (дорожные фонды)</t>
  </si>
  <si>
    <t xml:space="preserve">Увеличение лимитов Минфином ПК, а также увеличение под потребность до конца текущего года из средств МБ</t>
  </si>
  <si>
    <t xml:space="preserve">Связь и информатика</t>
  </si>
  <si>
    <r>
      <rPr>
        <sz val="12"/>
        <rFont val="Tinos"/>
        <family val="0"/>
        <charset val="1"/>
      </rPr>
      <t xml:space="preserve">Лимиты были предоставлены Минфином по Постановлению Правительства ПК (</t>
    </r>
    <r>
      <rPr>
        <sz val="12"/>
        <rFont val="Times New Roman"/>
        <family val="1"/>
        <charset val="1"/>
      </rPr>
      <t xml:space="preserve">Постановление Правительства Приморского края от 22.01.2024 № 24-пп «Об утверждении распределения субсидии из краевого бюджета бюджетам муниципальных образований Приморского края на создание условий для обеспечения услугами связи малочисленных и труднодоступных населенных пунктов Приморского края на 2024 год»)</t>
    </r>
  </si>
  <si>
    <t xml:space="preserve">Другие вопросы в области национальной экономики</t>
  </si>
  <si>
    <t xml:space="preserve">12</t>
  </si>
  <si>
    <t xml:space="preserve">на основании поступивших коммерческих предложений, договора заключились с поставщиками предложившими наименьшую сумму за выполнение услуг.</t>
  </si>
  <si>
    <t xml:space="preserve">Жилищно-коммунальное хозяйство</t>
  </si>
  <si>
    <t xml:space="preserve">Жилищное хозяйство</t>
  </si>
  <si>
    <t xml:space="preserve">Отделом жилфонда были запрошены дополнительные ассигнования на реализацию мероприятия</t>
  </si>
  <si>
    <t xml:space="preserve">Коммунальное хозяйство</t>
  </si>
  <si>
    <t xml:space="preserve">Экономия за счет проведения аукционов</t>
  </si>
  <si>
    <t xml:space="preserve">Благоустройство</t>
  </si>
  <si>
    <t xml:space="preserve">Другие вопросы в области жилищно-коммунального хозяйства</t>
  </si>
  <si>
    <t xml:space="preserve">Образование</t>
  </si>
  <si>
    <t xml:space="preserve">07</t>
  </si>
  <si>
    <t xml:space="preserve">Дошкольное образование</t>
  </si>
  <si>
    <t xml:space="preserve">Общее образование</t>
  </si>
  <si>
    <t xml:space="preserve">Дополнительное образование детей</t>
  </si>
  <si>
    <t xml:space="preserve">Увеличение ассигнований под потребность</t>
  </si>
  <si>
    <t xml:space="preserve">Молодежная политика</t>
  </si>
  <si>
    <t xml:space="preserve"> В связи с угрозой проведения террористических актов на территории РФ были отменены праздничные мероприятия приуроченных к календарным праздникам, а также средства не расходовались в связи с  совместным проведением мероприятий с управлением образования и управлением культуры</t>
  </si>
  <si>
    <t xml:space="preserve">Другие вопросы в области образования</t>
  </si>
  <si>
    <t xml:space="preserve">Культура, кинематография</t>
  </si>
  <si>
    <t xml:space="preserve">Культура</t>
  </si>
  <si>
    <t xml:space="preserve">Другие вопросы в области культуры, кинематографии</t>
  </si>
  <si>
    <t xml:space="preserve">Социальная политика</t>
  </si>
  <si>
    <t xml:space="preserve">Пенсионное обеспечение</t>
  </si>
  <si>
    <t xml:space="preserve">Социальное обеспечение населения</t>
  </si>
  <si>
    <t xml:space="preserve">Охрана семьи и детства</t>
  </si>
  <si>
    <t xml:space="preserve">Другие вопросы в области социальной политики</t>
  </si>
  <si>
    <t xml:space="preserve">Физическая культура и спорт</t>
  </si>
  <si>
    <t xml:space="preserve">Физическая культура</t>
  </si>
  <si>
    <t xml:space="preserve">Отделом физ-ры и спорта были запрошены дополнительные ассигнования на реализацию мероприятия</t>
  </si>
  <si>
    <t xml:space="preserve">Массовый спорт</t>
  </si>
  <si>
    <t xml:space="preserve">Средства массовой информации</t>
  </si>
  <si>
    <t xml:space="preserve">Периодическая печать и издательство</t>
  </si>
  <si>
    <t xml:space="preserve">Редакцией газеты «Золотая Долина» были запрошены дополнительные ассигнования на реализацию мероприятия</t>
  </si>
  <si>
    <t xml:space="preserve">ВСЕГО РАСХОДОВ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</si>
</sst>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@"/>
    <numFmt numFmtId="167" formatCode="#,##0.00000"/>
    <numFmt numFmtId="168" formatCode="#,##0.0"/>
    <numFmt numFmtId="169" formatCode="0.0"/>
  </numFmts>
  <fonts count="25">
    <font>
      <sz val="8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204"/>
    </font>
    <font>
      <b val="true"/>
      <sz val="10"/>
      <color rgb="FF000000"/>
      <name val="Arial CYR"/>
      <family val="0"/>
      <charset val="1"/>
    </font>
    <font>
      <sz val="12"/>
      <name val="Arial Cyr"/>
      <family val="0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name val="Arial Cyr"/>
      <family val="0"/>
      <charset val="204"/>
    </font>
    <font>
      <b val="true"/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name val="Tinos"/>
      <family val="0"/>
      <charset val="1"/>
    </font>
    <font>
      <b val="true"/>
      <sz val="14"/>
      <name val="Arial Cyr"/>
      <family val="0"/>
      <charset val="204"/>
    </font>
    <font>
      <sz val="12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3"/>
      <name val="Tinos;Times New Roman"/>
      <family val="0"/>
      <charset val="128"/>
    </font>
    <font>
      <sz val="13"/>
      <color rgb="FF000000"/>
      <name val="Tinos;Times New Roman"/>
      <family val="0"/>
      <charset val="128"/>
    </font>
    <font>
      <b val="true"/>
      <sz val="13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0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2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5" fillId="2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5" fillId="2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4" fillId="0" borderId="3" applyFont="true" applyBorder="true" applyAlignment="true" applyProtection="true">
      <alignment horizontal="left" vertical="bottom" textRotation="0" wrapText="true" indent="2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3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3" fillId="3" borderId="2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8" fontId="7" fillId="3" borderId="2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8" fontId="13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5" fontId="14" fillId="3" borderId="2" xfId="23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8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5" fillId="3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5" fillId="3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7" fillId="3" borderId="2" xfId="23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5" fontId="11" fillId="0" borderId="2" xfId="0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4" fontId="17" fillId="3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3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18" fillId="3" borderId="2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5" fontId="13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9" fillId="3" borderId="2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9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5" fontId="13" fillId="3" borderId="4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5" fontId="19" fillId="3" borderId="2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5" fontId="14" fillId="3" borderId="4" xfId="23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8" fontId="13" fillId="3" borderId="2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14" fillId="3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14" fillId="3" borderId="2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1" fillId="3" borderId="0" xfId="0" applyFont="true" applyBorder="false" applyAlignment="true" applyProtection="true">
      <alignment horizontal="justify" vertical="bottom" textRotation="0" wrapText="true" indent="0" shrinkToFit="false"/>
      <protection locked="true" hidden="false"/>
    </xf>
    <xf numFmtId="164" fontId="11" fillId="3" borderId="2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5" fontId="7" fillId="3" borderId="2" xfId="0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4" fillId="3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7" fillId="3" borderId="4" xfId="23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22" fillId="3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22" fillId="3" borderId="2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3" borderId="2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5" fontId="14" fillId="3" borderId="2" xfId="0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4" fontId="13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xl105" xfId="20"/>
    <cellStyle name="xl38" xfId="21"/>
    <cellStyle name="xl41" xfId="22"/>
    <cellStyle name="xl63" xfId="23"/>
    <cellStyle name="xl92" xfId="24"/>
  </cellStyles>
  <dxfs count="1">
    <dxf>
      <fill>
        <patternFill patternType="solid"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5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4" activeCellId="0" sqref="G4"/>
    </sheetView>
  </sheetViews>
  <sheetFormatPr defaultColWidth="9.33984375" defaultRowHeight="16.5" zeroHeight="false" outlineLevelRow="0" outlineLevelCol="0"/>
  <cols>
    <col collapsed="false" customWidth="true" hidden="false" outlineLevel="0" max="1" min="1" style="1" width="85.66"/>
    <col collapsed="false" customWidth="true" hidden="false" outlineLevel="0" max="3" min="2" style="2" width="7.34"/>
    <col collapsed="false" customWidth="true" hidden="false" outlineLevel="0" max="4" min="4" style="2" width="24.66"/>
    <col collapsed="false" customWidth="true" hidden="false" outlineLevel="0" max="5" min="5" style="1" width="21.34"/>
    <col collapsed="false" customWidth="true" hidden="false" outlineLevel="0" max="6" min="6" style="1" width="20.5"/>
    <col collapsed="false" customWidth="true" hidden="false" outlineLevel="0" max="7" min="7" style="1" width="18.83"/>
    <col collapsed="false" customWidth="true" hidden="false" outlineLevel="0" max="8" min="8" style="1" width="17.17"/>
    <col collapsed="false" customWidth="true" hidden="false" outlineLevel="0" max="9" min="9" style="3" width="62.51"/>
    <col collapsed="false" customWidth="true" hidden="false" outlineLevel="0" max="10" min="10" style="3" width="49.51"/>
    <col collapsed="false" customWidth="false" hidden="false" outlineLevel="0" max="16384" min="11" style="1" width="9.34"/>
  </cols>
  <sheetData>
    <row r="1" customFormat="false" ht="1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</row>
    <row r="2" customFormat="false" ht="18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</row>
    <row r="3" customFormat="false" ht="16.5" hidden="false" customHeight="false" outlineLevel="0" collapsed="false">
      <c r="A3" s="5"/>
      <c r="B3" s="6"/>
      <c r="C3" s="6"/>
      <c r="D3" s="6"/>
      <c r="E3" s="5"/>
      <c r="F3" s="5"/>
      <c r="G3" s="5"/>
      <c r="H3" s="5" t="s">
        <v>2</v>
      </c>
    </row>
    <row r="4" s="13" customFormat="true" ht="157.5" hidden="false" customHeight="false" outlineLevel="0" collapsed="false">
      <c r="A4" s="7" t="s">
        <v>3</v>
      </c>
      <c r="B4" s="8" t="s">
        <v>4</v>
      </c>
      <c r="C4" s="8" t="s">
        <v>5</v>
      </c>
      <c r="D4" s="9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2" t="s">
        <v>12</v>
      </c>
    </row>
    <row r="5" s="13" customFormat="true" ht="16.5" hidden="false" customHeight="false" outlineLevel="0" collapsed="false">
      <c r="A5" s="7" t="n">
        <v>1</v>
      </c>
      <c r="B5" s="7" t="n">
        <v>2</v>
      </c>
      <c r="C5" s="7" t="n">
        <v>3</v>
      </c>
      <c r="D5" s="7" t="n">
        <v>4</v>
      </c>
      <c r="E5" s="14" t="n">
        <v>5</v>
      </c>
      <c r="F5" s="14" t="n">
        <v>6</v>
      </c>
      <c r="G5" s="14" t="n">
        <v>7</v>
      </c>
      <c r="H5" s="14" t="n">
        <v>8</v>
      </c>
      <c r="I5" s="15" t="n">
        <v>9</v>
      </c>
      <c r="J5" s="15" t="n">
        <v>10</v>
      </c>
    </row>
    <row r="6" customFormat="false" ht="16.5" hidden="false" customHeight="false" outlineLevel="0" collapsed="false">
      <c r="A6" s="16" t="s">
        <v>13</v>
      </c>
      <c r="B6" s="17" t="s">
        <v>14</v>
      </c>
      <c r="C6" s="17" t="s">
        <v>15</v>
      </c>
      <c r="D6" s="18" t="n">
        <f aca="false">D7+D8+D9+D10+D11+D13+D12</f>
        <v>178688208.98</v>
      </c>
      <c r="E6" s="18" t="n">
        <f aca="false">E7+E8+E9+E10+E11+E13+E12</f>
        <v>286039565</v>
      </c>
      <c r="F6" s="18" t="n">
        <f aca="false">F7+F8+F9+F10+F11+F13+F12</f>
        <v>276869869.89</v>
      </c>
      <c r="G6" s="19" t="n">
        <f aca="false">F6/D6*100</f>
        <v>154.945797190787</v>
      </c>
      <c r="H6" s="20" t="n">
        <f aca="false">F6/E6*100</f>
        <v>96.7942563784839</v>
      </c>
      <c r="I6" s="15" t="s">
        <v>16</v>
      </c>
      <c r="J6" s="15" t="s">
        <v>16</v>
      </c>
    </row>
    <row r="7" customFormat="false" ht="29.85" hidden="false" customHeight="false" outlineLevel="0" collapsed="false">
      <c r="A7" s="21" t="s">
        <v>17</v>
      </c>
      <c r="B7" s="22" t="s">
        <v>14</v>
      </c>
      <c r="C7" s="22" t="s">
        <v>18</v>
      </c>
      <c r="D7" s="23" t="n">
        <v>2767236</v>
      </c>
      <c r="E7" s="24" t="n">
        <v>4004153.82</v>
      </c>
      <c r="F7" s="25" t="n">
        <v>3946316.92</v>
      </c>
      <c r="G7" s="19" t="n">
        <f aca="false">F7/D7*100</f>
        <v>142.608614516434</v>
      </c>
      <c r="H7" s="26" t="n">
        <f aca="false">F7/E7*100</f>
        <v>98.5555774678007</v>
      </c>
      <c r="I7" s="27" t="s">
        <v>19</v>
      </c>
      <c r="J7" s="28"/>
      <c r="L7" s="29"/>
      <c r="M7" s="29"/>
      <c r="N7" s="29"/>
    </row>
    <row r="8" customFormat="false" ht="44" hidden="false" customHeight="false" outlineLevel="0" collapsed="false">
      <c r="A8" s="21" t="s">
        <v>20</v>
      </c>
      <c r="B8" s="22" t="s">
        <v>14</v>
      </c>
      <c r="C8" s="22" t="s">
        <v>21</v>
      </c>
      <c r="D8" s="23" t="n">
        <v>8024000</v>
      </c>
      <c r="E8" s="24" t="n">
        <v>8350699</v>
      </c>
      <c r="F8" s="25" t="n">
        <v>8308246.71</v>
      </c>
      <c r="G8" s="19" t="n">
        <f aca="false">F8/D8*100</f>
        <v>103.542456505484</v>
      </c>
      <c r="H8" s="26" t="n">
        <f aca="false">F8/E8*100</f>
        <v>99.4916318981202</v>
      </c>
      <c r="I8" s="30"/>
      <c r="J8" s="30"/>
    </row>
    <row r="9" customFormat="false" ht="44" hidden="false" customHeight="false" outlineLevel="0" collapsed="false">
      <c r="A9" s="21" t="s">
        <v>22</v>
      </c>
      <c r="B9" s="22" t="s">
        <v>14</v>
      </c>
      <c r="C9" s="22" t="s">
        <v>23</v>
      </c>
      <c r="D9" s="23" t="n">
        <v>66019828</v>
      </c>
      <c r="E9" s="24" t="n">
        <v>111531501.52</v>
      </c>
      <c r="F9" s="25" t="n">
        <v>111493109.52</v>
      </c>
      <c r="G9" s="19" t="n">
        <f aca="false">F9/D9*100</f>
        <v>168.878218707265</v>
      </c>
      <c r="H9" s="26" t="n">
        <f aca="false">F9/E9*100</f>
        <v>99.9655774382333</v>
      </c>
      <c r="I9" s="31" t="s">
        <v>24</v>
      </c>
      <c r="J9" s="30"/>
    </row>
    <row r="10" customFormat="false" ht="30" hidden="false" customHeight="false" outlineLevel="0" collapsed="false">
      <c r="A10" s="21" t="s">
        <v>25</v>
      </c>
      <c r="B10" s="22" t="s">
        <v>14</v>
      </c>
      <c r="C10" s="22" t="s">
        <v>26</v>
      </c>
      <c r="D10" s="23" t="n">
        <v>6520</v>
      </c>
      <c r="E10" s="24" t="n">
        <v>23821</v>
      </c>
      <c r="F10" s="25" t="n">
        <v>23821</v>
      </c>
      <c r="G10" s="19" t="n">
        <f aca="false">F10/D10*100</f>
        <v>365.352760736196</v>
      </c>
      <c r="H10" s="26" t="n">
        <f aca="false">F10/E10*100</f>
        <v>100</v>
      </c>
      <c r="I10" s="31" t="s">
        <v>27</v>
      </c>
      <c r="J10" s="28"/>
    </row>
    <row r="11" customFormat="false" ht="49.5" hidden="false" customHeight="false" outlineLevel="0" collapsed="false">
      <c r="A11" s="21" t="s">
        <v>28</v>
      </c>
      <c r="B11" s="22" t="s">
        <v>14</v>
      </c>
      <c r="C11" s="22" t="s">
        <v>29</v>
      </c>
      <c r="D11" s="23" t="n">
        <v>19136416</v>
      </c>
      <c r="E11" s="24" t="n">
        <v>20036636.03</v>
      </c>
      <c r="F11" s="32" t="n">
        <v>19996572.45</v>
      </c>
      <c r="G11" s="19" t="n">
        <f aca="false">F11/D11*100</f>
        <v>104.49486701167</v>
      </c>
      <c r="H11" s="26" t="n">
        <f aca="false">F11/E11*100</f>
        <v>99.8000483716927</v>
      </c>
      <c r="I11" s="30"/>
      <c r="J11" s="30"/>
    </row>
    <row r="12" customFormat="false" ht="16.5" hidden="false" customHeight="false" outlineLevel="0" collapsed="false">
      <c r="A12" s="21" t="s">
        <v>30</v>
      </c>
      <c r="B12" s="22" t="s">
        <v>14</v>
      </c>
      <c r="C12" s="22" t="s">
        <v>31</v>
      </c>
      <c r="D12" s="23" t="n">
        <v>21000000</v>
      </c>
      <c r="E12" s="33" t="n">
        <v>1765269.15</v>
      </c>
      <c r="F12" s="25"/>
      <c r="G12" s="19" t="n">
        <f aca="false">F12/D12*100</f>
        <v>0</v>
      </c>
      <c r="H12" s="26" t="n">
        <f aca="false">F12/E12*100</f>
        <v>0</v>
      </c>
      <c r="I12" s="28"/>
      <c r="J12" s="28"/>
    </row>
    <row r="13" customFormat="false" ht="26.85" hidden="false" customHeight="false" outlineLevel="0" collapsed="false">
      <c r="A13" s="21" t="s">
        <v>32</v>
      </c>
      <c r="B13" s="22" t="s">
        <v>14</v>
      </c>
      <c r="C13" s="22" t="s">
        <v>33</v>
      </c>
      <c r="D13" s="23" t="n">
        <v>61734208.98</v>
      </c>
      <c r="E13" s="24" t="n">
        <v>140327484.48</v>
      </c>
      <c r="F13" s="25" t="n">
        <v>133101803.29</v>
      </c>
      <c r="G13" s="19" t="n">
        <f aca="false">F13/D13*100</f>
        <v>215.604614506555</v>
      </c>
      <c r="H13" s="26" t="n">
        <f aca="false">F13/E13*100</f>
        <v>94.8508439264228</v>
      </c>
      <c r="I13" s="31" t="s">
        <v>19</v>
      </c>
      <c r="J13" s="34" t="s">
        <v>34</v>
      </c>
    </row>
    <row r="14" customFormat="false" ht="16.5" hidden="false" customHeight="false" outlineLevel="0" collapsed="false">
      <c r="A14" s="35" t="s">
        <v>35</v>
      </c>
      <c r="B14" s="36" t="s">
        <v>18</v>
      </c>
      <c r="C14" s="36" t="s">
        <v>15</v>
      </c>
      <c r="D14" s="37" t="n">
        <f aca="false">D15+D16</f>
        <v>2706768</v>
      </c>
      <c r="E14" s="37" t="n">
        <f aca="false">E15+E16</f>
        <v>2545032</v>
      </c>
      <c r="F14" s="37" t="n">
        <f aca="false">F15+F16</f>
        <v>2395032</v>
      </c>
      <c r="G14" s="19" t="n">
        <f aca="false">F14/D14*100</f>
        <v>88.4830912734302</v>
      </c>
      <c r="H14" s="26" t="n">
        <f aca="false">F14/E14*100</f>
        <v>94.1061644804466</v>
      </c>
      <c r="I14" s="15" t="s">
        <v>16</v>
      </c>
      <c r="J14" s="15" t="s">
        <v>16</v>
      </c>
    </row>
    <row r="15" customFormat="false" ht="26.85" hidden="false" customHeight="false" outlineLevel="0" collapsed="false">
      <c r="A15" s="38" t="s">
        <v>36</v>
      </c>
      <c r="B15" s="39" t="s">
        <v>18</v>
      </c>
      <c r="C15" s="39" t="s">
        <v>21</v>
      </c>
      <c r="D15" s="23" t="n">
        <v>2706768</v>
      </c>
      <c r="E15" s="24" t="n">
        <v>2395032</v>
      </c>
      <c r="F15" s="25" t="n">
        <v>2395032</v>
      </c>
      <c r="G15" s="19" t="n">
        <f aca="false">F15/D15*100</f>
        <v>88.4830912734302</v>
      </c>
      <c r="H15" s="26" t="n">
        <f aca="false">F15/E15*100</f>
        <v>100</v>
      </c>
      <c r="I15" s="31" t="s">
        <v>37</v>
      </c>
      <c r="J15" s="30"/>
    </row>
    <row r="16" customFormat="false" ht="29.85" hidden="false" customHeight="false" outlineLevel="0" collapsed="false">
      <c r="A16" s="40" t="s">
        <v>38</v>
      </c>
      <c r="B16" s="22" t="s">
        <v>18</v>
      </c>
      <c r="C16" s="22" t="s">
        <v>39</v>
      </c>
      <c r="D16" s="23" t="n">
        <v>0</v>
      </c>
      <c r="E16" s="24" t="n">
        <v>150000</v>
      </c>
      <c r="F16" s="25" t="n">
        <v>0</v>
      </c>
      <c r="G16" s="19" t="e">
        <f aca="false">F16/D16*100</f>
        <v>#DIV/0!</v>
      </c>
      <c r="H16" s="26" t="n">
        <f aca="false">F16/E16*100</f>
        <v>0</v>
      </c>
      <c r="I16" s="41" t="s">
        <v>40</v>
      </c>
      <c r="J16" s="42" t="s">
        <v>40</v>
      </c>
    </row>
    <row r="17" customFormat="false" ht="33" hidden="false" customHeight="false" outlineLevel="0" collapsed="false">
      <c r="A17" s="16" t="s">
        <v>41</v>
      </c>
      <c r="B17" s="17" t="s">
        <v>21</v>
      </c>
      <c r="C17" s="17" t="s">
        <v>15</v>
      </c>
      <c r="D17" s="43" t="n">
        <f aca="false">D18</f>
        <v>3000000</v>
      </c>
      <c r="E17" s="43" t="n">
        <f aca="false">E18</f>
        <v>4500000</v>
      </c>
      <c r="F17" s="18" t="n">
        <f aca="false">F18</f>
        <v>2622787.52</v>
      </c>
      <c r="G17" s="19" t="n">
        <f aca="false">F17/D17*100</f>
        <v>87.4262506666667</v>
      </c>
      <c r="H17" s="20" t="n">
        <f aca="false">F17/E17*100</f>
        <v>58.2841671111111</v>
      </c>
      <c r="I17" s="15" t="s">
        <v>16</v>
      </c>
      <c r="J17" s="15" t="s">
        <v>16</v>
      </c>
    </row>
    <row r="18" customFormat="false" ht="49.5" hidden="false" customHeight="false" outlineLevel="0" collapsed="false">
      <c r="A18" s="21" t="s">
        <v>42</v>
      </c>
      <c r="B18" s="22" t="s">
        <v>21</v>
      </c>
      <c r="C18" s="22" t="s">
        <v>43</v>
      </c>
      <c r="D18" s="44" t="n">
        <v>3000000</v>
      </c>
      <c r="E18" s="45" t="n">
        <v>4500000</v>
      </c>
      <c r="F18" s="25" t="n">
        <v>2622787.52</v>
      </c>
      <c r="G18" s="19" t="n">
        <f aca="false">F18/D18*100</f>
        <v>87.4262506666667</v>
      </c>
      <c r="H18" s="26" t="n">
        <f aca="false">F18/E18*100</f>
        <v>58.2841671111111</v>
      </c>
      <c r="I18" s="21" t="s">
        <v>44</v>
      </c>
      <c r="J18" s="21" t="s">
        <v>45</v>
      </c>
    </row>
    <row r="19" customFormat="false" ht="16.5" hidden="false" customHeight="false" outlineLevel="0" collapsed="false">
      <c r="A19" s="16" t="s">
        <v>46</v>
      </c>
      <c r="B19" s="17" t="s">
        <v>23</v>
      </c>
      <c r="C19" s="17" t="s">
        <v>15</v>
      </c>
      <c r="D19" s="43" t="n">
        <f aca="false">D20+D21+D22+D24+D23</f>
        <v>46463387.35</v>
      </c>
      <c r="E19" s="43" t="n">
        <f aca="false">E20+E21+E22+E24+E23</f>
        <v>289343548.74</v>
      </c>
      <c r="F19" s="43" t="n">
        <f aca="false">F20+F21+F22+F24+F23</f>
        <v>274958528.19</v>
      </c>
      <c r="G19" s="46" t="n">
        <f aca="false">F19/D19*100</f>
        <v>591.774607647068</v>
      </c>
      <c r="H19" s="20" t="n">
        <f aca="false">F19/E19*100</f>
        <v>95.0283942349355</v>
      </c>
      <c r="I19" s="15" t="s">
        <v>16</v>
      </c>
      <c r="J19" s="15" t="s">
        <v>16</v>
      </c>
    </row>
    <row r="20" customFormat="false" ht="26.85" hidden="false" customHeight="false" outlineLevel="0" collapsed="false">
      <c r="A20" s="47" t="s">
        <v>47</v>
      </c>
      <c r="B20" s="22" t="s">
        <v>23</v>
      </c>
      <c r="C20" s="22" t="s">
        <v>26</v>
      </c>
      <c r="D20" s="23" t="n">
        <v>3136562.64</v>
      </c>
      <c r="E20" s="45" t="n">
        <v>4946125.81</v>
      </c>
      <c r="F20" s="25" t="n">
        <v>3666567.97</v>
      </c>
      <c r="G20" s="19" t="n">
        <f aca="false">F20/D20*100</f>
        <v>116.897648503522</v>
      </c>
      <c r="H20" s="26" t="n">
        <f aca="false">F20/E20*100</f>
        <v>74.1300992099107</v>
      </c>
      <c r="I20" s="31" t="s">
        <v>48</v>
      </c>
      <c r="J20" s="34" t="s">
        <v>34</v>
      </c>
    </row>
    <row r="21" customFormat="false" ht="44" hidden="false" customHeight="false" outlineLevel="0" collapsed="false">
      <c r="A21" s="21" t="s">
        <v>49</v>
      </c>
      <c r="B21" s="22" t="s">
        <v>23</v>
      </c>
      <c r="C21" s="22" t="s">
        <v>50</v>
      </c>
      <c r="D21" s="23" t="n">
        <v>3490232.46</v>
      </c>
      <c r="E21" s="45" t="n">
        <v>1364526.65</v>
      </c>
      <c r="F21" s="25" t="n">
        <v>761210.4</v>
      </c>
      <c r="G21" s="19" t="n">
        <f aca="false">F21/D21*100</f>
        <v>21.8097335556841</v>
      </c>
      <c r="H21" s="26" t="n">
        <f aca="false">F21/E21*100</f>
        <v>55.7856748345663</v>
      </c>
      <c r="I21" s="28" t="s">
        <v>51</v>
      </c>
      <c r="J21" s="28" t="s">
        <v>52</v>
      </c>
    </row>
    <row r="22" customFormat="false" ht="44" hidden="false" customHeight="false" outlineLevel="0" collapsed="false">
      <c r="A22" s="47" t="s">
        <v>53</v>
      </c>
      <c r="B22" s="22" t="s">
        <v>23</v>
      </c>
      <c r="C22" s="22" t="s">
        <v>39</v>
      </c>
      <c r="D22" s="23" t="n">
        <v>32400000</v>
      </c>
      <c r="E22" s="45" t="n">
        <v>266489670.28</v>
      </c>
      <c r="F22" s="25" t="n">
        <v>256671948.82</v>
      </c>
      <c r="G22" s="19" t="n">
        <f aca="false">F22/D22*100</f>
        <v>792.197372901235</v>
      </c>
      <c r="H22" s="26" t="n">
        <f aca="false">F22/E22*100</f>
        <v>96.3159091871424</v>
      </c>
      <c r="I22" s="48" t="s">
        <v>54</v>
      </c>
      <c r="J22" s="49"/>
    </row>
    <row r="23" customFormat="false" ht="128.35" hidden="false" customHeight="false" outlineLevel="0" collapsed="false">
      <c r="A23" s="50" t="s">
        <v>55</v>
      </c>
      <c r="B23" s="22" t="s">
        <v>23</v>
      </c>
      <c r="C23" s="22" t="s">
        <v>43</v>
      </c>
      <c r="D23" s="23" t="n">
        <v>0</v>
      </c>
      <c r="E23" s="45" t="n">
        <v>9620000</v>
      </c>
      <c r="F23" s="25" t="n">
        <v>9620000</v>
      </c>
      <c r="G23" s="19" t="e">
        <f aca="false">F23/D23*100</f>
        <v>#DIV/0!</v>
      </c>
      <c r="H23" s="26" t="n">
        <f aca="false">F23/E23*100</f>
        <v>100</v>
      </c>
      <c r="I23" s="31" t="s">
        <v>56</v>
      </c>
      <c r="J23" s="49"/>
    </row>
    <row r="24" customFormat="false" ht="64.9" hidden="false" customHeight="false" outlineLevel="0" collapsed="false">
      <c r="A24" s="21" t="s">
        <v>57</v>
      </c>
      <c r="B24" s="22" t="s">
        <v>23</v>
      </c>
      <c r="C24" s="22" t="s">
        <v>58</v>
      </c>
      <c r="D24" s="23" t="n">
        <v>7436592.25</v>
      </c>
      <c r="E24" s="45" t="n">
        <v>6923226</v>
      </c>
      <c r="F24" s="25" t="n">
        <v>4238801</v>
      </c>
      <c r="G24" s="19" t="n">
        <f aca="false">F24/D24*100</f>
        <v>56.9992391340267</v>
      </c>
      <c r="H24" s="26" t="n">
        <f aca="false">F24/E24*100</f>
        <v>61.2258071598414</v>
      </c>
      <c r="I24" s="31" t="s">
        <v>48</v>
      </c>
      <c r="J24" s="51" t="s">
        <v>59</v>
      </c>
    </row>
    <row r="25" customFormat="false" ht="16.5" hidden="false" customHeight="false" outlineLevel="0" collapsed="false">
      <c r="A25" s="16" t="s">
        <v>60</v>
      </c>
      <c r="B25" s="17" t="s">
        <v>26</v>
      </c>
      <c r="C25" s="17" t="s">
        <v>15</v>
      </c>
      <c r="D25" s="43" t="n">
        <f aca="false">D26+D27+D28+D29</f>
        <v>54820131.89</v>
      </c>
      <c r="E25" s="43" t="n">
        <f aca="false">E26+E27+E28+E29</f>
        <v>156022825.21</v>
      </c>
      <c r="F25" s="18" t="n">
        <f aca="false">F26+F27+F28+F29</f>
        <v>149048080.94</v>
      </c>
      <c r="G25" s="46" t="n">
        <f aca="false">F25/D25*100</f>
        <v>271.885666453839</v>
      </c>
      <c r="H25" s="20" t="n">
        <f aca="false">F25/E25*100</f>
        <v>95.5296641625273</v>
      </c>
      <c r="I25" s="15" t="s">
        <v>16</v>
      </c>
      <c r="J25" s="15" t="s">
        <v>16</v>
      </c>
    </row>
    <row r="26" customFormat="false" ht="45" hidden="false" customHeight="false" outlineLevel="0" collapsed="false">
      <c r="A26" s="47" t="s">
        <v>61</v>
      </c>
      <c r="B26" s="22" t="s">
        <v>26</v>
      </c>
      <c r="C26" s="22" t="s">
        <v>14</v>
      </c>
      <c r="D26" s="23" t="n">
        <v>5450000</v>
      </c>
      <c r="E26" s="45" t="n">
        <v>14626238.69</v>
      </c>
      <c r="F26" s="25" t="n">
        <v>14084109.53</v>
      </c>
      <c r="G26" s="19" t="n">
        <f aca="false">F26/D26*100</f>
        <v>258.424028073395</v>
      </c>
      <c r="H26" s="26" t="n">
        <f aca="false">F26/E26*100</f>
        <v>96.293447881644</v>
      </c>
      <c r="I26" s="31" t="s">
        <v>62</v>
      </c>
      <c r="J26" s="28"/>
    </row>
    <row r="27" customFormat="false" ht="47.25" hidden="false" customHeight="false" outlineLevel="0" collapsed="false">
      <c r="A27" s="21" t="s">
        <v>63</v>
      </c>
      <c r="B27" s="22" t="s">
        <v>26</v>
      </c>
      <c r="C27" s="22" t="s">
        <v>18</v>
      </c>
      <c r="D27" s="23" t="n">
        <v>22779855.65</v>
      </c>
      <c r="E27" s="45" t="n">
        <v>43954075.04</v>
      </c>
      <c r="F27" s="25" t="n">
        <v>40229974.58</v>
      </c>
      <c r="G27" s="19" t="n">
        <f aca="false">F27/D27*100</f>
        <v>176.603290196881</v>
      </c>
      <c r="H27" s="26" t="n">
        <f aca="false">F27/E27*100</f>
        <v>91.5272919368434</v>
      </c>
      <c r="I27" s="52" t="s">
        <v>54</v>
      </c>
      <c r="J27" s="52" t="s">
        <v>64</v>
      </c>
    </row>
    <row r="28" customFormat="false" ht="47.25" hidden="false" customHeight="false" outlineLevel="0" collapsed="false">
      <c r="A28" s="47" t="s">
        <v>65</v>
      </c>
      <c r="B28" s="22" t="s">
        <v>26</v>
      </c>
      <c r="C28" s="22" t="s">
        <v>21</v>
      </c>
      <c r="D28" s="23" t="n">
        <v>26590131.85</v>
      </c>
      <c r="E28" s="45" t="n">
        <v>97442367.09</v>
      </c>
      <c r="F28" s="25" t="n">
        <v>94733852.44</v>
      </c>
      <c r="G28" s="19" t="n">
        <f aca="false">F28/D28*100</f>
        <v>356.274474208747</v>
      </c>
      <c r="H28" s="26" t="n">
        <f aca="false">F28/E28*100</f>
        <v>97.2203932120221</v>
      </c>
      <c r="I28" s="52" t="s">
        <v>54</v>
      </c>
      <c r="J28" s="28"/>
    </row>
    <row r="29" customFormat="false" ht="16.5" hidden="false" customHeight="false" outlineLevel="0" collapsed="false">
      <c r="A29" s="21" t="s">
        <v>66</v>
      </c>
      <c r="B29" s="22" t="s">
        <v>26</v>
      </c>
      <c r="C29" s="22" t="s">
        <v>26</v>
      </c>
      <c r="D29" s="23" t="n">
        <v>144.39</v>
      </c>
      <c r="E29" s="45" t="n">
        <v>144.39</v>
      </c>
      <c r="F29" s="25" t="n">
        <v>144.39</v>
      </c>
      <c r="G29" s="19" t="n">
        <f aca="false">F29/D29*100</f>
        <v>100</v>
      </c>
      <c r="H29" s="26" t="n">
        <f aca="false">F29/E29*100</f>
        <v>100</v>
      </c>
      <c r="I29" s="28"/>
      <c r="J29" s="28"/>
    </row>
    <row r="30" customFormat="false" ht="16.5" hidden="false" customHeight="false" outlineLevel="0" collapsed="false">
      <c r="A30" s="16" t="s">
        <v>67</v>
      </c>
      <c r="B30" s="17" t="s">
        <v>68</v>
      </c>
      <c r="C30" s="17" t="s">
        <v>15</v>
      </c>
      <c r="D30" s="43" t="n">
        <f aca="false">D31+D32+D33+D34+D35</f>
        <v>1049938369.37</v>
      </c>
      <c r="E30" s="43" t="n">
        <f aca="false">E31+E32+E33+E34+E35</f>
        <v>1100052334.14</v>
      </c>
      <c r="F30" s="18" t="n">
        <f aca="false">F31+F32+F33+F34+F35</f>
        <v>1093075082.05</v>
      </c>
      <c r="G30" s="46" t="n">
        <f aca="false">F30/D30*100</f>
        <v>104.108499502298</v>
      </c>
      <c r="H30" s="20" t="n">
        <f aca="false">F30/E30*100</f>
        <v>99.3657345315799</v>
      </c>
      <c r="I30" s="15" t="s">
        <v>16</v>
      </c>
      <c r="J30" s="15" t="s">
        <v>16</v>
      </c>
    </row>
    <row r="31" customFormat="false" ht="16.5" hidden="false" customHeight="false" outlineLevel="0" collapsed="false">
      <c r="A31" s="21" t="s">
        <v>69</v>
      </c>
      <c r="B31" s="22" t="s">
        <v>68</v>
      </c>
      <c r="C31" s="22" t="s">
        <v>14</v>
      </c>
      <c r="D31" s="53" t="n">
        <v>251300510</v>
      </c>
      <c r="E31" s="45" t="n">
        <v>252464508.8</v>
      </c>
      <c r="F31" s="25" t="n">
        <v>247284955.62</v>
      </c>
      <c r="G31" s="19" t="n">
        <f aca="false">F31/D31*100</f>
        <v>98.4020906364257</v>
      </c>
      <c r="H31" s="26" t="n">
        <f aca="false">F31/E31*100</f>
        <v>97.9484034391134</v>
      </c>
      <c r="I31" s="28"/>
      <c r="J31" s="28"/>
    </row>
    <row r="32" customFormat="false" ht="16.5" hidden="false" customHeight="false" outlineLevel="0" collapsed="false">
      <c r="A32" s="21" t="s">
        <v>70</v>
      </c>
      <c r="B32" s="22" t="s">
        <v>68</v>
      </c>
      <c r="C32" s="22" t="s">
        <v>18</v>
      </c>
      <c r="D32" s="53" t="n">
        <v>685178533.97</v>
      </c>
      <c r="E32" s="45" t="n">
        <v>717941379.68</v>
      </c>
      <c r="F32" s="25" t="n">
        <v>716998841.79</v>
      </c>
      <c r="G32" s="19" t="n">
        <f aca="false">F32/D32*100</f>
        <v>104.644090006094</v>
      </c>
      <c r="H32" s="26" t="n">
        <f aca="false">F32/E32*100</f>
        <v>99.8687165948813</v>
      </c>
      <c r="I32" s="54"/>
      <c r="J32" s="54"/>
    </row>
    <row r="33" customFormat="false" ht="16.5" hidden="false" customHeight="false" outlineLevel="0" collapsed="false">
      <c r="A33" s="21" t="s">
        <v>71</v>
      </c>
      <c r="B33" s="22" t="s">
        <v>68</v>
      </c>
      <c r="C33" s="22" t="s">
        <v>21</v>
      </c>
      <c r="D33" s="23" t="n">
        <v>72599190</v>
      </c>
      <c r="E33" s="45" t="n">
        <v>77990702.67</v>
      </c>
      <c r="F33" s="25" t="n">
        <v>77910506.08</v>
      </c>
      <c r="G33" s="19" t="n">
        <f aca="false">F33/D33*100</f>
        <v>107.315943993315</v>
      </c>
      <c r="H33" s="26" t="n">
        <f aca="false">F33/E33*100</f>
        <v>99.8971716021853</v>
      </c>
      <c r="I33" s="21" t="s">
        <v>72</v>
      </c>
      <c r="J33" s="28"/>
    </row>
    <row r="34" customFormat="false" ht="143.25" hidden="false" customHeight="false" outlineLevel="0" collapsed="false">
      <c r="A34" s="21" t="s">
        <v>73</v>
      </c>
      <c r="B34" s="22" t="s">
        <v>68</v>
      </c>
      <c r="C34" s="22" t="s">
        <v>68</v>
      </c>
      <c r="D34" s="23" t="n">
        <v>1138000</v>
      </c>
      <c r="E34" s="45" t="n">
        <v>1138000</v>
      </c>
      <c r="F34" s="25" t="n">
        <v>794810</v>
      </c>
      <c r="G34" s="19" t="n">
        <f aca="false">F34/D34*100</f>
        <v>69.8427065026362</v>
      </c>
      <c r="H34" s="26" t="n">
        <f aca="false">F34/E34*100</f>
        <v>69.8427065026362</v>
      </c>
      <c r="I34" s="55" t="s">
        <v>74</v>
      </c>
      <c r="J34" s="55" t="s">
        <v>74</v>
      </c>
    </row>
    <row r="35" customFormat="false" ht="16.5" hidden="false" customHeight="false" outlineLevel="0" collapsed="false">
      <c r="A35" s="21" t="s">
        <v>75</v>
      </c>
      <c r="B35" s="22" t="s">
        <v>68</v>
      </c>
      <c r="C35" s="22" t="s">
        <v>39</v>
      </c>
      <c r="D35" s="23" t="n">
        <v>39722135.4</v>
      </c>
      <c r="E35" s="45" t="n">
        <v>50517742.99</v>
      </c>
      <c r="F35" s="25" t="n">
        <v>50085968.56</v>
      </c>
      <c r="G35" s="19" t="n">
        <f aca="false">F35/D35*100</f>
        <v>126.090825822018</v>
      </c>
      <c r="H35" s="26" t="n">
        <f aca="false">F35/E35*100</f>
        <v>99.1453014239265</v>
      </c>
      <c r="I35" s="21" t="s">
        <v>72</v>
      </c>
      <c r="J35" s="28"/>
    </row>
    <row r="36" customFormat="false" ht="16.5" hidden="false" customHeight="false" outlineLevel="0" collapsed="false">
      <c r="A36" s="16" t="s">
        <v>76</v>
      </c>
      <c r="B36" s="17" t="s">
        <v>50</v>
      </c>
      <c r="C36" s="17" t="s">
        <v>15</v>
      </c>
      <c r="D36" s="43" t="n">
        <f aca="false">D37+D38</f>
        <v>132252890.52</v>
      </c>
      <c r="E36" s="43" t="n">
        <f aca="false">E37+E38</f>
        <v>122385160.51</v>
      </c>
      <c r="F36" s="18" t="n">
        <f aca="false">F37+F38</f>
        <v>120037798.63</v>
      </c>
      <c r="G36" s="46" t="n">
        <f aca="false">F36/D36*100</f>
        <v>90.7638374919656</v>
      </c>
      <c r="H36" s="20" t="n">
        <f aca="false">F36/E36*100</f>
        <v>98.0819881509996</v>
      </c>
      <c r="I36" s="15" t="s">
        <v>16</v>
      </c>
      <c r="J36" s="15" t="s">
        <v>16</v>
      </c>
    </row>
    <row r="37" customFormat="false" ht="16.5" hidden="false" customHeight="false" outlineLevel="0" collapsed="false">
      <c r="A37" s="21" t="s">
        <v>77</v>
      </c>
      <c r="B37" s="22" t="s">
        <v>50</v>
      </c>
      <c r="C37" s="22" t="s">
        <v>14</v>
      </c>
      <c r="D37" s="23" t="n">
        <v>86478590.52</v>
      </c>
      <c r="E37" s="45" t="n">
        <v>77887860.51</v>
      </c>
      <c r="F37" s="45" t="n">
        <v>76161601.63</v>
      </c>
      <c r="G37" s="19" t="n">
        <f aca="false">F37/D37*100</f>
        <v>88.0698924115629</v>
      </c>
      <c r="H37" s="26" t="n">
        <f aca="false">F37/E37*100</f>
        <v>97.7836611909781</v>
      </c>
      <c r="I37" s="21" t="s">
        <v>72</v>
      </c>
      <c r="J37" s="28"/>
    </row>
    <row r="38" customFormat="false" ht="16.5" hidden="false" customHeight="false" outlineLevel="0" collapsed="false">
      <c r="A38" s="21" t="s">
        <v>78</v>
      </c>
      <c r="B38" s="22" t="s">
        <v>50</v>
      </c>
      <c r="C38" s="22" t="s">
        <v>23</v>
      </c>
      <c r="D38" s="23" t="n">
        <v>45774300</v>
      </c>
      <c r="E38" s="45" t="n">
        <v>44497300</v>
      </c>
      <c r="F38" s="45" t="n">
        <v>43876197</v>
      </c>
      <c r="G38" s="19" t="n">
        <f aca="false">F38/D38*100</f>
        <v>95.8533434700258</v>
      </c>
      <c r="H38" s="26" t="n">
        <f aca="false">F38/E38*100</f>
        <v>98.6041782310387</v>
      </c>
      <c r="I38" s="21" t="s">
        <v>72</v>
      </c>
      <c r="J38" s="28"/>
    </row>
    <row r="39" customFormat="false" ht="16.5" hidden="false" customHeight="false" outlineLevel="0" collapsed="false">
      <c r="A39" s="16" t="s">
        <v>79</v>
      </c>
      <c r="B39" s="17" t="s">
        <v>43</v>
      </c>
      <c r="C39" s="17" t="s">
        <v>15</v>
      </c>
      <c r="D39" s="43" t="n">
        <f aca="false">D40+D41+D42+D43</f>
        <v>118139805.17</v>
      </c>
      <c r="E39" s="43" t="n">
        <f aca="false">E40+E41+E42+E43</f>
        <v>109216101.21</v>
      </c>
      <c r="F39" s="18" t="n">
        <f aca="false">F40+F41+F42+F43</f>
        <v>107658974.4</v>
      </c>
      <c r="G39" s="46" t="n">
        <f aca="false">F39/D39*100</f>
        <v>91.1284509442703</v>
      </c>
      <c r="H39" s="20" t="n">
        <f aca="false">F39/E39*100</f>
        <v>98.5742699173944</v>
      </c>
      <c r="I39" s="15" t="s">
        <v>16</v>
      </c>
      <c r="J39" s="15" t="s">
        <v>16</v>
      </c>
    </row>
    <row r="40" customFormat="false" ht="30" hidden="false" customHeight="false" outlineLevel="0" collapsed="false">
      <c r="A40" s="21" t="s">
        <v>80</v>
      </c>
      <c r="B40" s="22" t="s">
        <v>43</v>
      </c>
      <c r="C40" s="22" t="s">
        <v>14</v>
      </c>
      <c r="D40" s="23" t="n">
        <v>5393352</v>
      </c>
      <c r="E40" s="45" t="n">
        <v>8437474.3</v>
      </c>
      <c r="F40" s="25" t="n">
        <v>8350163.18</v>
      </c>
      <c r="G40" s="19" t="n">
        <f aca="false">F40/D40*100</f>
        <v>154.82325611234</v>
      </c>
      <c r="H40" s="26" t="n">
        <f aca="false">F40/E40*100</f>
        <v>98.9651983888117</v>
      </c>
      <c r="I40" s="31" t="s">
        <v>48</v>
      </c>
      <c r="J40" s="28"/>
    </row>
    <row r="41" customFormat="false" ht="128.35" hidden="false" customHeight="false" outlineLevel="0" collapsed="false">
      <c r="A41" s="21" t="s">
        <v>81</v>
      </c>
      <c r="B41" s="22" t="s">
        <v>43</v>
      </c>
      <c r="C41" s="22" t="s">
        <v>21</v>
      </c>
      <c r="D41" s="23" t="n">
        <v>6550264</v>
      </c>
      <c r="E41" s="56" t="n">
        <v>11478164</v>
      </c>
      <c r="F41" s="32" t="n">
        <v>11430000</v>
      </c>
      <c r="G41" s="19" t="n">
        <f aca="false">F41/D41*100</f>
        <v>174.496783641087</v>
      </c>
      <c r="H41" s="26" t="n">
        <f aca="false">F41/E41*100</f>
        <v>99.5803858526503</v>
      </c>
      <c r="I41" s="31" t="s">
        <v>56</v>
      </c>
      <c r="J41" s="28"/>
    </row>
    <row r="42" customFormat="false" ht="30" hidden="false" customHeight="false" outlineLevel="0" collapsed="false">
      <c r="A42" s="21" t="s">
        <v>82</v>
      </c>
      <c r="B42" s="22" t="s">
        <v>43</v>
      </c>
      <c r="C42" s="22" t="s">
        <v>23</v>
      </c>
      <c r="D42" s="23" t="n">
        <v>104885089.17</v>
      </c>
      <c r="E42" s="45" t="n">
        <v>87901850.91</v>
      </c>
      <c r="F42" s="25" t="n">
        <v>86480199.22</v>
      </c>
      <c r="G42" s="19" t="n">
        <f aca="false">F42/D42*100</f>
        <v>82.4523294057853</v>
      </c>
      <c r="H42" s="26" t="n">
        <f aca="false">F42/E42*100</f>
        <v>98.3826828726785</v>
      </c>
      <c r="I42" s="31" t="s">
        <v>48</v>
      </c>
      <c r="J42" s="28"/>
    </row>
    <row r="43" customFormat="false" ht="30" hidden="false" customHeight="false" outlineLevel="0" collapsed="false">
      <c r="A43" s="47" t="s">
        <v>83</v>
      </c>
      <c r="B43" s="22" t="s">
        <v>43</v>
      </c>
      <c r="C43" s="22" t="s">
        <v>29</v>
      </c>
      <c r="D43" s="23" t="n">
        <v>1311100</v>
      </c>
      <c r="E43" s="45" t="n">
        <v>1398612</v>
      </c>
      <c r="F43" s="25" t="n">
        <v>1398612</v>
      </c>
      <c r="G43" s="19" t="n">
        <f aca="false">F43/D43*100</f>
        <v>106.674700633056</v>
      </c>
      <c r="H43" s="26" t="n">
        <f aca="false">F43/E43*100</f>
        <v>100</v>
      </c>
      <c r="I43" s="31" t="s">
        <v>48</v>
      </c>
      <c r="J43" s="28"/>
    </row>
    <row r="44" customFormat="false" ht="16.5" hidden="false" customHeight="false" outlineLevel="0" collapsed="false">
      <c r="A44" s="57" t="s">
        <v>84</v>
      </c>
      <c r="B44" s="58" t="s">
        <v>31</v>
      </c>
      <c r="C44" s="58" t="s">
        <v>15</v>
      </c>
      <c r="D44" s="43" t="n">
        <f aca="false">D45+D46</f>
        <v>132883930.58</v>
      </c>
      <c r="E44" s="43" t="n">
        <f aca="false">E45+E46</f>
        <v>83763347.47</v>
      </c>
      <c r="F44" s="18" t="n">
        <f aca="false">F45+F46</f>
        <v>83548468.02</v>
      </c>
      <c r="G44" s="46" t="n">
        <f aca="false">F44/D44*100</f>
        <v>62.8732666586058</v>
      </c>
      <c r="H44" s="20" t="n">
        <f aca="false">F44/E44*100</f>
        <v>99.7434684065403</v>
      </c>
      <c r="I44" s="59" t="s">
        <v>16</v>
      </c>
      <c r="J44" s="15" t="s">
        <v>16</v>
      </c>
    </row>
    <row r="45" customFormat="false" ht="45" hidden="false" customHeight="false" outlineLevel="0" collapsed="false">
      <c r="A45" s="47" t="s">
        <v>85</v>
      </c>
      <c r="B45" s="60" t="s">
        <v>31</v>
      </c>
      <c r="C45" s="60" t="s">
        <v>14</v>
      </c>
      <c r="D45" s="61" t="n">
        <v>200000</v>
      </c>
      <c r="E45" s="45" t="n">
        <v>300000</v>
      </c>
      <c r="F45" s="25" t="n">
        <v>269319.57</v>
      </c>
      <c r="G45" s="19" t="n">
        <f aca="false">F45/D45*100</f>
        <v>134.659785</v>
      </c>
      <c r="H45" s="26" t="n">
        <f aca="false">F45/E45*100</f>
        <v>89.77319</v>
      </c>
      <c r="I45" s="31" t="s">
        <v>86</v>
      </c>
      <c r="J45" s="34" t="s">
        <v>34</v>
      </c>
    </row>
    <row r="46" customFormat="false" ht="30" hidden="false" customHeight="false" outlineLevel="0" collapsed="false">
      <c r="A46" s="47" t="s">
        <v>87</v>
      </c>
      <c r="B46" s="60" t="s">
        <v>31</v>
      </c>
      <c r="C46" s="60" t="s">
        <v>18</v>
      </c>
      <c r="D46" s="61" t="n">
        <v>132683930.58</v>
      </c>
      <c r="E46" s="45" t="n">
        <v>83463347.47</v>
      </c>
      <c r="F46" s="25" t="n">
        <v>83279148.45</v>
      </c>
      <c r="G46" s="19" t="n">
        <f aca="false">F46/D46*100</f>
        <v>62.7650598576351</v>
      </c>
      <c r="H46" s="26" t="n">
        <f aca="false">F46/E46*100</f>
        <v>99.7793054968635</v>
      </c>
      <c r="I46" s="31" t="s">
        <v>48</v>
      </c>
      <c r="J46" s="54"/>
    </row>
    <row r="47" customFormat="false" ht="16.5" hidden="false" customHeight="false" outlineLevel="0" collapsed="false">
      <c r="A47" s="57" t="s">
        <v>88</v>
      </c>
      <c r="B47" s="58" t="s">
        <v>58</v>
      </c>
      <c r="C47" s="58" t="s">
        <v>15</v>
      </c>
      <c r="D47" s="43" t="n">
        <f aca="false">D48</f>
        <v>2680300</v>
      </c>
      <c r="E47" s="43" t="n">
        <f aca="false">E48</f>
        <v>3415901</v>
      </c>
      <c r="F47" s="18" t="n">
        <f aca="false">F48</f>
        <v>3415901</v>
      </c>
      <c r="G47" s="19" t="n">
        <f aca="false">F47/D47*100</f>
        <v>127.444726336604</v>
      </c>
      <c r="H47" s="20" t="n">
        <f aca="false">F47/E47*100</f>
        <v>100</v>
      </c>
      <c r="I47" s="15" t="s">
        <v>16</v>
      </c>
      <c r="J47" s="15" t="s">
        <v>16</v>
      </c>
    </row>
    <row r="48" customFormat="false" ht="45" hidden="false" customHeight="false" outlineLevel="0" collapsed="false">
      <c r="A48" s="47" t="s">
        <v>89</v>
      </c>
      <c r="B48" s="60" t="s">
        <v>58</v>
      </c>
      <c r="C48" s="60" t="s">
        <v>18</v>
      </c>
      <c r="D48" s="61" t="n">
        <v>2680300</v>
      </c>
      <c r="E48" s="45" t="n">
        <v>3415901</v>
      </c>
      <c r="F48" s="25" t="n">
        <v>3415901</v>
      </c>
      <c r="G48" s="19" t="n">
        <f aca="false">F48/D48*100</f>
        <v>127.444726336604</v>
      </c>
      <c r="H48" s="26" t="n">
        <f aca="false">F48/E48*100</f>
        <v>100</v>
      </c>
      <c r="I48" s="31" t="s">
        <v>90</v>
      </c>
      <c r="J48" s="28"/>
    </row>
    <row r="49" customFormat="false" ht="16.5" hidden="false" customHeight="false" outlineLevel="0" collapsed="false">
      <c r="A49" s="62" t="s">
        <v>91</v>
      </c>
      <c r="B49" s="62"/>
      <c r="C49" s="63"/>
      <c r="D49" s="43" t="n">
        <f aca="false">D6+D17+D19+D25+D30+D36+D39+D44+D47+D14</f>
        <v>1721573791.86</v>
      </c>
      <c r="E49" s="43" t="n">
        <f aca="false">E6+E17+E19+E25+E30+E36+E39+E44+E47+E14</f>
        <v>2157283815.28</v>
      </c>
      <c r="F49" s="43" t="n">
        <f aca="false">F14+F6+F17+F19+F25+F30+F36+F39+F44+F47</f>
        <v>2113630522.64</v>
      </c>
      <c r="G49" s="46" t="n">
        <f aca="false">F49/D49*100</f>
        <v>122.773158643198</v>
      </c>
      <c r="H49" s="20" t="n">
        <f aca="false">F49/E49*100</f>
        <v>97.9764696545348</v>
      </c>
      <c r="I49" s="15" t="s">
        <v>16</v>
      </c>
      <c r="J49" s="15" t="s">
        <v>16</v>
      </c>
    </row>
    <row r="51" customFormat="false" ht="16.5" hidden="false" customHeight="false" outlineLevel="0" collapsed="false">
      <c r="E51" s="64"/>
    </row>
  </sheetData>
  <mergeCells count="4">
    <mergeCell ref="A1:H1"/>
    <mergeCell ref="A2:H2"/>
    <mergeCell ref="L7:N7"/>
    <mergeCell ref="A49:B49"/>
  </mergeCells>
  <printOptions headings="false" gridLines="false" gridLinesSet="true" horizontalCentered="false" verticalCentered="false"/>
  <pageMargins left="0.7875" right="0.39375" top="0.39375" bottom="0.196527777777778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359375" defaultRowHeight="11.2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359375" defaultRowHeight="11.2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LibreOffice/7.6.7.2$Linux_X86_64 LibreOffice_project/60$Build-2</Application>
  <AppVersion>15.0000</AppVersion>
  <Company>MoBIL GROUP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2010-02-16T06:26:11Z</dcterms:created>
  <dc:creator>Admin</dc:creator>
  <dc:description/>
  <dc:language>ru-RU</dc:language>
  <cp:lastModifiedBy/>
  <cp:lastPrinted>2019-06-04T05:22:28Z</cp:lastPrinted>
  <dcterms:modified xsi:type="dcterms:W3CDTF">2025-04-15T16:15:32Z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