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8" yWindow="-12" windowWidth="14460" windowHeight="1294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G21" i="1"/>
  <c r="G17" i="1"/>
  <c r="H17" i="1"/>
  <c r="F16" i="1"/>
  <c r="E16" i="1"/>
  <c r="D16" i="1"/>
  <c r="F6" i="1"/>
  <c r="E6" i="1"/>
  <c r="D6" i="1"/>
  <c r="G16" i="1" l="1"/>
  <c r="G6" i="1"/>
  <c r="H16" i="1"/>
  <c r="E49" i="1"/>
  <c r="G50" i="1"/>
  <c r="G48" i="1"/>
  <c r="G46" i="1"/>
  <c r="G45" i="1"/>
  <c r="G43" i="1"/>
  <c r="G42" i="1"/>
  <c r="G41" i="1"/>
  <c r="G40" i="1"/>
  <c r="G38" i="1"/>
  <c r="G37" i="1"/>
  <c r="G35" i="1"/>
  <c r="G34" i="1"/>
  <c r="G33" i="1"/>
  <c r="G32" i="1"/>
  <c r="G31" i="1"/>
  <c r="G29" i="1"/>
  <c r="G28" i="1"/>
  <c r="G27" i="1"/>
  <c r="G26" i="1"/>
  <c r="G24" i="1"/>
  <c r="G23" i="1"/>
  <c r="G22" i="1"/>
  <c r="G19" i="1"/>
  <c r="G15" i="1"/>
  <c r="G13" i="1"/>
  <c r="G12" i="1"/>
  <c r="G11" i="1"/>
  <c r="G10" i="1"/>
  <c r="G9" i="1"/>
  <c r="G8" i="1"/>
  <c r="G7" i="1"/>
  <c r="D49" i="1" l="1"/>
  <c r="D47" i="1"/>
  <c r="D44" i="1"/>
  <c r="D39" i="1"/>
  <c r="D36" i="1"/>
  <c r="D30" i="1"/>
  <c r="D25" i="1"/>
  <c r="D20" i="1"/>
  <c r="D18" i="1"/>
  <c r="D14" i="1"/>
  <c r="F49" i="1"/>
  <c r="H51" i="1"/>
  <c r="H33" i="1"/>
  <c r="F30" i="1"/>
  <c r="E30" i="1"/>
  <c r="F44" i="1"/>
  <c r="E44" i="1"/>
  <c r="E18" i="1"/>
  <c r="F18" i="1"/>
  <c r="H46" i="1"/>
  <c r="F36" i="1"/>
  <c r="E36" i="1"/>
  <c r="F20" i="1"/>
  <c r="E20" i="1"/>
  <c r="H21" i="1"/>
  <c r="H50" i="1"/>
  <c r="H26" i="1"/>
  <c r="F25" i="1"/>
  <c r="E25" i="1"/>
  <c r="F39" i="1"/>
  <c r="E39" i="1"/>
  <c r="H23" i="1"/>
  <c r="H43" i="1"/>
  <c r="E14" i="1"/>
  <c r="E52" i="1" s="1"/>
  <c r="E47" i="1"/>
  <c r="F14" i="1"/>
  <c r="F47" i="1"/>
  <c r="H48" i="1"/>
  <c r="H45" i="1"/>
  <c r="H29" i="1"/>
  <c r="H28" i="1"/>
  <c r="H42" i="1"/>
  <c r="H41" i="1"/>
  <c r="H40" i="1"/>
  <c r="H38" i="1"/>
  <c r="H37" i="1"/>
  <c r="H35" i="1"/>
  <c r="H34" i="1"/>
  <c r="H32" i="1"/>
  <c r="H31" i="1"/>
  <c r="H27" i="1"/>
  <c r="H24" i="1"/>
  <c r="H22" i="1"/>
  <c r="H19" i="1"/>
  <c r="H13" i="1"/>
  <c r="H11" i="1"/>
  <c r="H10" i="1"/>
  <c r="H9" i="1"/>
  <c r="H8" i="1"/>
  <c r="H7" i="1"/>
  <c r="F52" i="1" l="1"/>
  <c r="D52" i="1"/>
  <c r="G44" i="1"/>
  <c r="G49" i="1"/>
  <c r="H44" i="1"/>
  <c r="G18" i="1"/>
  <c r="G47" i="1"/>
  <c r="H47" i="1"/>
  <c r="H39" i="1"/>
  <c r="G39" i="1"/>
  <c r="G36" i="1"/>
  <c r="G30" i="1"/>
  <c r="G25" i="1"/>
  <c r="G20" i="1"/>
  <c r="H20" i="1"/>
  <c r="H18" i="1"/>
  <c r="G14" i="1"/>
  <c r="H6" i="1"/>
  <c r="H36" i="1"/>
  <c r="H30" i="1"/>
  <c r="H49" i="1"/>
  <c r="H25" i="1"/>
  <c r="H52" i="1" l="1"/>
  <c r="G52" i="1"/>
</calcChain>
</file>

<file path=xl/sharedStrings.xml><?xml version="1.0" encoding="utf-8"?>
<sst xmlns="http://schemas.openxmlformats.org/spreadsheetml/2006/main" count="162" uniqueCount="82">
  <si>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</si>
  <si>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</si>
  <si>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</si>
  <si>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</si>
  <si>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</si>
  <si>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</si>
  <si>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</si>
  <si>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</si>
  <si>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</si>
  <si>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</si>
  <si>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</si>
  <si>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</si>
  <si>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</si>
  <si>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</si>
  <si>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</si>
  <si>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</si>
  <si>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</si>
  <si>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</si>
  <si>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</si>
  <si>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</si>
  <si>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</si>
  <si>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</si>
  <si>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</si>
  <si>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</si>
  <si>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Наименование</t>
  </si>
  <si>
    <t>ВСЕГО РАСХОДОВ</t>
  </si>
  <si>
    <t>(в рублях)</t>
  </si>
  <si>
    <t>Мобилизационная и вневойсковая подготовка</t>
  </si>
  <si>
    <t>Национальная оборона</t>
  </si>
  <si>
    <t>Благоустройство</t>
  </si>
  <si>
    <t>Другие вопросы в области культуры, кинематографии</t>
  </si>
  <si>
    <t>Физическая культура</t>
  </si>
  <si>
    <t>Средства массовой информации</t>
  </si>
  <si>
    <t>Периодическая печать и издательство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</si>
  <si>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</si>
  <si>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</si>
  <si>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Другие вопросы в области социальной политики</t>
  </si>
  <si>
    <t>Жилищное хозяйство</t>
  </si>
  <si>
    <t>Подраздел</t>
  </si>
  <si>
    <t>Раздел</t>
  </si>
  <si>
    <t>01</t>
  </si>
  <si>
    <t>00</t>
  </si>
  <si>
    <t>02</t>
  </si>
  <si>
    <t>03</t>
  </si>
  <si>
    <t>04</t>
  </si>
  <si>
    <t>05</t>
  </si>
  <si>
    <t>06</t>
  </si>
  <si>
    <t>07</t>
  </si>
  <si>
    <t>13</t>
  </si>
  <si>
    <t>09</t>
  </si>
  <si>
    <t>11</t>
  </si>
  <si>
    <t>Сельское хозяйство и рыболовство</t>
  </si>
  <si>
    <t>08</t>
  </si>
  <si>
    <t>12</t>
  </si>
  <si>
    <t>10</t>
  </si>
  <si>
    <t>14</t>
  </si>
  <si>
    <t>Культура, кинематография</t>
  </si>
  <si>
    <t>Массовый спорт</t>
  </si>
  <si>
    <t>Дополнительное образование детей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</si>
  <si>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</si>
  <si>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</si>
  <si>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</si>
  <si>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Сведения о фактически произведенных расходах по разделам и подразделам классификации расходов бюджетов</t>
  </si>
  <si>
    <t>Процент исполнения первоначального плана</t>
  </si>
  <si>
    <t>Пояснения отклонений от плановых (уточненных) значений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</si>
  <si>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</si>
  <si>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</si>
  <si>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счет средств 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производились по фактической потребности. Ассигнования на строительство Новолитовской общеобразовательной школы освоены не в полном объеме, так как оплаты производились по факту, согласно актов выполненных работ.</t>
  </si>
  <si>
    <t>Расходы за счет средств субвенции на осуществление отдельных государственных полномочий по обеспечению мер социальной поддержки педагогическим работникам, ассигнования освоены по фактической потребности.</t>
  </si>
  <si>
    <t>бюджета Партизанского муниципального района за 2022 год</t>
  </si>
  <si>
    <t>Процент исполнения к уточнен-ному бюджету 2022 года</t>
  </si>
  <si>
    <t>Первоначально утвержденный бюджет 2022 года</t>
  </si>
  <si>
    <t>Уточненный бюджет                                2022 года</t>
  </si>
  <si>
    <t>Кассовое       исполнение за 2022 год</t>
  </si>
  <si>
    <t>НАЦИОНАЛЬНАЯ ОБОРОНА</t>
  </si>
  <si>
    <t>Другие вопросы в области национальной обороны</t>
  </si>
  <si>
    <t>В связи с временным отстранением от должности по решению суда с 17.02.2022 г. по 17.12.2022 г.</t>
  </si>
  <si>
    <t>В связи с экономией по приобретению канцерярских товаров и оплате почтовых услуг</t>
  </si>
  <si>
    <t>Работы по ремонту участка внутрипоселковой дороги не были приняты комиссией в связи с тем что организация не выполнила условия муниципального контракта от 12.09.2022 № 44. А так же невозможность выполнения работ из-за низкого температурного режима, уменьшение стоимости контрактов из-за большого объема и ограниченных сроков выполнения ремонтно-восстановительных работ.</t>
  </si>
  <si>
    <t>Средства не были использованы в связи с не исполнением муниципального контракта  № 82 от 10.12.21, не выполнением работ по разработке проектно-сметной документации для строительства очистных сооружений в с. Владимиро-Александровское, в с. Екатериновка, в с. Новицкое, не освоением средств выделенных на капитальный ремонт сетей электроснабжения.</t>
  </si>
  <si>
    <t>Неисполнение в связи с судебными исками</t>
  </si>
  <si>
    <t>Неосвоенные средства были предусмотрены в качестве софинансирования работ по реконструкции стадиона в с. Владимиро-Александровское по ул. Зорге, но ассигнования с Министерства физической культуры и спорта Приморского края не были выделены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</si>
</sst>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6" x14ac:knownFonts="1"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10" fillId="0" borderId="5">
      <alignment horizontal="right"/>
    </xf>
    <xf numFmtId="4" fontId="11" fillId="4" borderId="6">
      <alignment horizontal="right" vertical="top" shrinkToFit="1"/>
    </xf>
    <xf numFmtId="4" fontId="11" fillId="4" borderId="6">
      <alignment horizontal="right" vertical="top" shrinkToFit="1"/>
    </xf>
    <xf numFmtId="0" fontId="10" fillId="0" borderId="7">
      <alignment horizontal="left" wrapText="1" indent="2"/>
    </xf>
  </cellStyleXfs>
  <cellXfs count="6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65" fontId="9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/>
    <xf numFmtId="164" fontId="6" fillId="5" borderId="1" xfId="0" applyNumberFormat="1" applyFont="1" applyFill="1" applyBorder="1" applyAlignment="1"/>
    <xf numFmtId="49" fontId="5" fillId="5" borderId="1" xfId="0" applyNumberFormat="1" applyFont="1" applyFill="1" applyBorder="1" applyAlignment="1"/>
    <xf numFmtId="164" fontId="5" fillId="5" borderId="1" xfId="0" applyNumberFormat="1" applyFont="1" applyFill="1" applyBorder="1" applyAlignment="1"/>
    <xf numFmtId="49" fontId="6" fillId="5" borderId="1" xfId="0" applyNumberFormat="1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right" shrinkToFit="1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49" fontId="8" fillId="5" borderId="1" xfId="0" applyNumberFormat="1" applyFont="1" applyFill="1" applyBorder="1" applyAlignment="1">
      <alignment shrinkToFit="1"/>
    </xf>
    <xf numFmtId="49" fontId="7" fillId="5" borderId="1" xfId="0" applyNumberFormat="1" applyFont="1" applyFill="1" applyBorder="1" applyAlignment="1">
      <alignment shrinkToFit="1"/>
    </xf>
    <xf numFmtId="0" fontId="6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6" fillId="5" borderId="2" xfId="0" applyFont="1" applyFill="1" applyBorder="1" applyAlignment="1"/>
    <xf numFmtId="4" fontId="12" fillId="5" borderId="6" xfId="3" applyFont="1" applyFill="1" applyAlignment="1" applyProtection="1">
      <alignment horizontal="right" shrinkToFit="1"/>
    </xf>
    <xf numFmtId="0" fontId="7" fillId="5" borderId="3" xfId="0" applyFont="1" applyFill="1" applyBorder="1" applyAlignment="1">
      <alignment horizontal="left" wrapText="1"/>
    </xf>
    <xf numFmtId="49" fontId="7" fillId="5" borderId="3" xfId="0" applyNumberFormat="1" applyFont="1" applyFill="1" applyBorder="1" applyAlignment="1">
      <alignment horizontal="left" shrinkToFit="1"/>
    </xf>
    <xf numFmtId="164" fontId="5" fillId="5" borderId="3" xfId="0" applyNumberFormat="1" applyFont="1" applyFill="1" applyBorder="1" applyAlignment="1"/>
    <xf numFmtId="4" fontId="12" fillId="5" borderId="8" xfId="3" applyFont="1" applyFill="1" applyBorder="1" applyAlignment="1" applyProtection="1">
      <alignment horizontal="right" shrinkToFit="1"/>
    </xf>
    <xf numFmtId="4" fontId="6" fillId="5" borderId="2" xfId="0" applyNumberFormat="1" applyFont="1" applyFill="1" applyBorder="1" applyAlignment="1">
      <alignment horizontal="right" shrinkToFit="1"/>
    </xf>
    <xf numFmtId="4" fontId="12" fillId="5" borderId="9" xfId="3" applyFont="1" applyFill="1" applyBorder="1" applyAlignment="1" applyProtection="1">
      <alignment horizontal="right" shrinkToFit="1"/>
    </xf>
    <xf numFmtId="4" fontId="12" fillId="5" borderId="2" xfId="3" applyFont="1" applyFill="1" applyBorder="1" applyAlignment="1" applyProtection="1">
      <alignment horizontal="right" shrinkToFit="1"/>
    </xf>
    <xf numFmtId="0" fontId="3" fillId="0" borderId="1" xfId="0" applyFont="1" applyBorder="1" applyAlignment="1">
      <alignment horizontal="center" vertical="center" wrapText="1"/>
    </xf>
    <xf numFmtId="4" fontId="5" fillId="5" borderId="1" xfId="0" applyNumberFormat="1" applyFont="1" applyFill="1" applyBorder="1" applyAlignment="1"/>
    <xf numFmtId="4" fontId="7" fillId="5" borderId="1" xfId="0" applyNumberFormat="1" applyFont="1" applyFill="1" applyBorder="1" applyAlignment="1">
      <alignment shrinkToFit="1"/>
    </xf>
    <xf numFmtId="4" fontId="7" fillId="5" borderId="1" xfId="0" applyNumberFormat="1" applyFont="1" applyFill="1" applyBorder="1" applyAlignment="1">
      <alignment horizontal="left" shrinkToFit="1"/>
    </xf>
    <xf numFmtId="164" fontId="6" fillId="5" borderId="1" xfId="0" applyNumberFormat="1" applyFont="1" applyFill="1" applyBorder="1" applyAlignment="1">
      <alignment horizontal="right" shrinkToFit="1"/>
    </xf>
    <xf numFmtId="164" fontId="5" fillId="5" borderId="1" xfId="0" applyNumberFormat="1" applyFont="1" applyFill="1" applyBorder="1" applyAlignment="1">
      <alignment horizontal="right" shrinkToFit="1"/>
    </xf>
    <xf numFmtId="4" fontId="5" fillId="5" borderId="1" xfId="0" applyNumberFormat="1" applyFont="1" applyFill="1" applyBorder="1" applyAlignment="1">
      <alignment shrinkToFit="1"/>
    </xf>
    <xf numFmtId="0" fontId="5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7" fillId="5" borderId="1" xfId="0" applyNumberFormat="1" applyFont="1" applyFill="1" applyBorder="1" applyAlignment="1">
      <alignment horizontal="right" shrinkToFit="1"/>
    </xf>
    <xf numFmtId="4" fontId="9" fillId="0" borderId="1" xfId="0" applyNumberFormat="1" applyFont="1" applyFill="1" applyBorder="1" applyAlignment="1">
      <alignment horizontal="right" vertical="top" shrinkToFit="1"/>
    </xf>
    <xf numFmtId="4" fontId="9" fillId="0" borderId="1" xfId="0" applyNumberFormat="1" applyFont="1" applyFill="1" applyBorder="1" applyAlignment="1">
      <alignment horizontal="right" shrinkToFit="1"/>
    </xf>
    <xf numFmtId="4" fontId="9" fillId="0" borderId="1" xfId="0" applyNumberFormat="1" applyFont="1" applyFill="1" applyBorder="1" applyAlignment="1">
      <alignment shrinkToFit="1"/>
    </xf>
    <xf numFmtId="4" fontId="5" fillId="5" borderId="2" xfId="0" applyNumberFormat="1" applyFont="1" applyFill="1" applyBorder="1" applyAlignment="1"/>
    <xf numFmtId="0" fontId="8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shrinkToFit="1"/>
    </xf>
    <xf numFmtId="4" fontId="6" fillId="5" borderId="2" xfId="0" applyNumberFormat="1" applyFont="1" applyFill="1" applyBorder="1" applyAlignment="1"/>
    <xf numFmtId="4" fontId="13" fillId="5" borderId="6" xfId="3" applyFont="1" applyFill="1" applyAlignment="1" applyProtection="1">
      <alignment horizontal="right" shrinkToFit="1"/>
    </xf>
    <xf numFmtId="0" fontId="12" fillId="5" borderId="10" xfId="0" applyFont="1" applyFill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4" fontId="14" fillId="0" borderId="0" xfId="0" applyNumberFormat="1" applyFont="1" applyAlignment="1"/>
    <xf numFmtId="0" fontId="6" fillId="5" borderId="4" xfId="0" applyFont="1" applyFill="1" applyBorder="1" applyAlignment="1"/>
    <xf numFmtId="0" fontId="6" fillId="5" borderId="2" xfId="0" applyFont="1" applyFill="1" applyBorder="1" applyAlignment="1"/>
    <xf numFmtId="0" fontId="4" fillId="0" borderId="0" xfId="0" applyFont="1" applyFill="1" applyAlignment="1">
      <alignment horizontal="center" vertical="top" wrapText="1"/>
    </xf>
    <xf numFmtId="0" fontId="1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</cellXfs>
  <cellStyles count="5">
    <cellStyle name="xl105" xfId="1"/>
    <cellStyle name="xl41" xfId="2"/>
    <cellStyle name="xl63" xfId="3"/>
    <cellStyle name="xl92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43" zoomScaleNormal="100" workbookViewId="0">
      <selection activeCell="E54" sqref="E54"/>
    </sheetView>
  </sheetViews>
  <sheetFormatPr defaultColWidth="9.28515625" defaultRowHeight="16.8" x14ac:dyDescent="0.3"/>
  <cols>
    <col min="1" max="1" width="85.7109375" style="1" customWidth="1"/>
    <col min="2" max="3" width="7.28515625" style="4" customWidth="1"/>
    <col min="4" max="4" width="20" style="4" customWidth="1"/>
    <col min="5" max="5" width="20.28515625" style="1" customWidth="1"/>
    <col min="6" max="6" width="20.42578125" style="1" customWidth="1"/>
    <col min="7" max="7" width="18.85546875" style="1" customWidth="1"/>
    <col min="8" max="8" width="15.7109375" style="1" customWidth="1"/>
    <col min="9" max="9" width="62.42578125" style="43" customWidth="1"/>
    <col min="10" max="16384" width="9.28515625" style="3"/>
  </cols>
  <sheetData>
    <row r="1" spans="1:9" ht="18" x14ac:dyDescent="0.3">
      <c r="A1" s="64" t="s">
        <v>62</v>
      </c>
      <c r="B1" s="64"/>
      <c r="C1" s="64"/>
      <c r="D1" s="64"/>
      <c r="E1" s="64"/>
      <c r="F1" s="64"/>
      <c r="G1" s="64"/>
      <c r="H1" s="64"/>
    </row>
    <row r="2" spans="1:9" ht="18" x14ac:dyDescent="0.3">
      <c r="A2" s="64" t="s">
        <v>69</v>
      </c>
      <c r="B2" s="64"/>
      <c r="C2" s="64"/>
      <c r="D2" s="64"/>
      <c r="E2" s="64"/>
      <c r="F2" s="64"/>
      <c r="G2" s="64"/>
      <c r="H2" s="64"/>
    </row>
    <row r="3" spans="1:9" s="1" customFormat="1" x14ac:dyDescent="0.3">
      <c r="A3" s="5"/>
      <c r="B3" s="7"/>
      <c r="C3" s="7"/>
      <c r="D3" s="7"/>
      <c r="E3" s="5"/>
      <c r="F3" s="5"/>
      <c r="G3" s="5"/>
      <c r="H3" s="5" t="s">
        <v>26</v>
      </c>
      <c r="I3" s="44"/>
    </row>
    <row r="4" spans="1:9" s="2" customFormat="1" ht="93.6" customHeight="1" x14ac:dyDescent="0.2">
      <c r="A4" s="11" t="s">
        <v>24</v>
      </c>
      <c r="B4" s="6" t="s">
        <v>39</v>
      </c>
      <c r="C4" s="6" t="s">
        <v>38</v>
      </c>
      <c r="D4" s="6" t="s">
        <v>71</v>
      </c>
      <c r="E4" s="8" t="s">
        <v>72</v>
      </c>
      <c r="F4" s="9" t="s">
        <v>73</v>
      </c>
      <c r="G4" s="9" t="s">
        <v>63</v>
      </c>
      <c r="H4" s="10" t="s">
        <v>70</v>
      </c>
      <c r="I4" s="36" t="s">
        <v>64</v>
      </c>
    </row>
    <row r="5" spans="1:9" s="2" customFormat="1" x14ac:dyDescent="0.2">
      <c r="A5" s="11">
        <v>1</v>
      </c>
      <c r="B5" s="11">
        <v>2</v>
      </c>
      <c r="C5" s="11">
        <v>3</v>
      </c>
      <c r="D5" s="11">
        <v>4</v>
      </c>
      <c r="E5" s="12">
        <v>5</v>
      </c>
      <c r="F5" s="12">
        <v>6</v>
      </c>
      <c r="G5" s="12">
        <v>7</v>
      </c>
      <c r="H5" s="12">
        <v>8</v>
      </c>
      <c r="I5" s="45">
        <v>9</v>
      </c>
    </row>
    <row r="6" spans="1:9" ht="50.4" x14ac:dyDescent="0.3">
      <c r="A6" s="19" t="s">
        <v>0</v>
      </c>
      <c r="B6" s="13" t="s">
        <v>40</v>
      </c>
      <c r="C6" s="13" t="s">
        <v>41</v>
      </c>
      <c r="D6" s="18">
        <f>D7+D8+D9+D10+D11+D13+D12</f>
        <v>109392827.08</v>
      </c>
      <c r="E6" s="18">
        <f t="shared" ref="E6:F6" si="0">E7+E8+E9+E10+E11+E13+E12</f>
        <v>146821542.02000001</v>
      </c>
      <c r="F6" s="18">
        <f t="shared" si="0"/>
        <v>131961509.20000002</v>
      </c>
      <c r="G6" s="41">
        <f t="shared" ref="G6:G52" si="1">F6/D6*100</f>
        <v>120.63086101933844</v>
      </c>
      <c r="H6" s="14">
        <f t="shared" ref="H6:H13" si="2">F6/E6*100</f>
        <v>89.878847057759572</v>
      </c>
      <c r="I6" s="47" t="s">
        <v>76</v>
      </c>
    </row>
    <row r="7" spans="1:9" ht="45.75" customHeight="1" x14ac:dyDescent="0.3">
      <c r="A7" s="20" t="s">
        <v>1</v>
      </c>
      <c r="B7" s="15" t="s">
        <v>40</v>
      </c>
      <c r="C7" s="15" t="s">
        <v>42</v>
      </c>
      <c r="D7" s="37">
        <v>2375400</v>
      </c>
      <c r="E7" s="50">
        <v>2375400</v>
      </c>
      <c r="F7" s="28">
        <v>752681.41</v>
      </c>
      <c r="G7" s="41">
        <f t="shared" si="1"/>
        <v>31.686512166371983</v>
      </c>
      <c r="H7" s="16">
        <f t="shared" si="2"/>
        <v>31.686512166371983</v>
      </c>
      <c r="I7" s="47" t="s">
        <v>76</v>
      </c>
    </row>
    <row r="8" spans="1:9" ht="50.4" x14ac:dyDescent="0.3">
      <c r="A8" s="20" t="s">
        <v>2</v>
      </c>
      <c r="B8" s="15" t="s">
        <v>40</v>
      </c>
      <c r="C8" s="15" t="s">
        <v>43</v>
      </c>
      <c r="D8" s="37">
        <v>6375900</v>
      </c>
      <c r="E8" s="50">
        <v>7516017.6900000004</v>
      </c>
      <c r="F8" s="28">
        <v>7512693.1600000001</v>
      </c>
      <c r="G8" s="41">
        <f t="shared" si="1"/>
        <v>117.82953245816276</v>
      </c>
      <c r="H8" s="16">
        <f t="shared" si="2"/>
        <v>99.955767400542129</v>
      </c>
      <c r="I8" s="46"/>
    </row>
    <row r="9" spans="1:9" ht="50.4" x14ac:dyDescent="0.3">
      <c r="A9" s="20" t="s">
        <v>3</v>
      </c>
      <c r="B9" s="15" t="s">
        <v>40</v>
      </c>
      <c r="C9" s="15" t="s">
        <v>44</v>
      </c>
      <c r="D9" s="37">
        <v>46976184</v>
      </c>
      <c r="E9" s="50">
        <v>57020177.43</v>
      </c>
      <c r="F9" s="28">
        <v>56662185.789999999</v>
      </c>
      <c r="G9" s="41">
        <f t="shared" si="1"/>
        <v>120.61896255770796</v>
      </c>
      <c r="H9" s="16">
        <f t="shared" si="2"/>
        <v>99.372166737924516</v>
      </c>
      <c r="I9" s="46"/>
    </row>
    <row r="10" spans="1:9" ht="50.4" x14ac:dyDescent="0.3">
      <c r="A10" s="20" t="s">
        <v>4</v>
      </c>
      <c r="B10" s="15" t="s">
        <v>40</v>
      </c>
      <c r="C10" s="15" t="s">
        <v>45</v>
      </c>
      <c r="D10" s="37">
        <v>314383</v>
      </c>
      <c r="E10" s="50">
        <v>314383</v>
      </c>
      <c r="F10" s="28">
        <v>253416</v>
      </c>
      <c r="G10" s="41">
        <f t="shared" si="1"/>
        <v>80.607411978383055</v>
      </c>
      <c r="H10" s="16">
        <f t="shared" si="2"/>
        <v>80.607411978383055</v>
      </c>
      <c r="I10" s="47" t="s">
        <v>77</v>
      </c>
    </row>
    <row r="11" spans="1:9" ht="50.4" x14ac:dyDescent="0.3">
      <c r="A11" s="20" t="s">
        <v>5</v>
      </c>
      <c r="B11" s="15" t="s">
        <v>40</v>
      </c>
      <c r="C11" s="15" t="s">
        <v>46</v>
      </c>
      <c r="D11" s="37">
        <v>13008460</v>
      </c>
      <c r="E11" s="50">
        <v>13669123.850000001</v>
      </c>
      <c r="F11" s="28">
        <v>13456182.82</v>
      </c>
      <c r="G11" s="41">
        <f t="shared" si="1"/>
        <v>103.44178188655691</v>
      </c>
      <c r="H11" s="16">
        <f t="shared" si="2"/>
        <v>98.442174989876904</v>
      </c>
      <c r="I11" s="46"/>
    </row>
    <row r="12" spans="1:9" x14ac:dyDescent="0.3">
      <c r="A12" s="20" t="s">
        <v>65</v>
      </c>
      <c r="B12" s="15" t="s">
        <v>40</v>
      </c>
      <c r="C12" s="15" t="s">
        <v>50</v>
      </c>
      <c r="D12" s="37">
        <v>300000</v>
      </c>
      <c r="E12" s="51">
        <v>10878440</v>
      </c>
      <c r="F12" s="28">
        <v>0</v>
      </c>
      <c r="G12" s="41">
        <f t="shared" si="1"/>
        <v>0</v>
      </c>
      <c r="H12" s="16">
        <f t="shared" si="2"/>
        <v>0</v>
      </c>
      <c r="I12" s="47"/>
    </row>
    <row r="13" spans="1:9" x14ac:dyDescent="0.3">
      <c r="A13" s="20" t="s">
        <v>6</v>
      </c>
      <c r="B13" s="15" t="s">
        <v>40</v>
      </c>
      <c r="C13" s="15" t="s">
        <v>48</v>
      </c>
      <c r="D13" s="37">
        <v>40042500.079999998</v>
      </c>
      <c r="E13" s="50">
        <v>55048000.050000004</v>
      </c>
      <c r="F13" s="28">
        <v>53324350.020000003</v>
      </c>
      <c r="G13" s="41">
        <f t="shared" si="1"/>
        <v>133.1693823149516</v>
      </c>
      <c r="H13" s="16">
        <f t="shared" si="2"/>
        <v>96.868823520501351</v>
      </c>
      <c r="I13" s="46"/>
    </row>
    <row r="14" spans="1:9" hidden="1" x14ac:dyDescent="0.3">
      <c r="A14" s="19" t="s">
        <v>28</v>
      </c>
      <c r="B14" s="13" t="s">
        <v>42</v>
      </c>
      <c r="C14" s="13" t="s">
        <v>41</v>
      </c>
      <c r="D14" s="33">
        <f>D15</f>
        <v>0</v>
      </c>
      <c r="E14" s="33">
        <f>E15</f>
        <v>0</v>
      </c>
      <c r="F14" s="18">
        <f>F15</f>
        <v>0</v>
      </c>
      <c r="G14" s="40" t="e">
        <f t="shared" si="1"/>
        <v>#DIV/0!</v>
      </c>
      <c r="H14" s="14">
        <v>0</v>
      </c>
      <c r="I14" s="46"/>
    </row>
    <row r="15" spans="1:9" hidden="1" x14ac:dyDescent="0.3">
      <c r="A15" s="20" t="s">
        <v>27</v>
      </c>
      <c r="B15" s="15" t="s">
        <v>42</v>
      </c>
      <c r="C15" s="15" t="s">
        <v>43</v>
      </c>
      <c r="D15" s="37"/>
      <c r="E15" s="32"/>
      <c r="F15" s="28"/>
      <c r="G15" s="41" t="e">
        <f t="shared" si="1"/>
        <v>#DIV/0!</v>
      </c>
      <c r="H15" s="16">
        <v>0</v>
      </c>
      <c r="I15" s="46"/>
    </row>
    <row r="16" spans="1:9" x14ac:dyDescent="0.3">
      <c r="A16" s="53" t="s">
        <v>74</v>
      </c>
      <c r="B16" s="56" t="s">
        <v>42</v>
      </c>
      <c r="C16" s="56" t="s">
        <v>41</v>
      </c>
      <c r="D16" s="57">
        <f>D17</f>
        <v>0</v>
      </c>
      <c r="E16" s="57">
        <f>E17</f>
        <v>536850</v>
      </c>
      <c r="F16" s="58">
        <f>F17</f>
        <v>536850</v>
      </c>
      <c r="G16" s="41" t="e">
        <f t="shared" si="1"/>
        <v>#DIV/0!</v>
      </c>
      <c r="H16" s="14">
        <f t="shared" ref="H16:H52" si="3">F16/E16*100</f>
        <v>100</v>
      </c>
      <c r="I16" s="46"/>
    </row>
    <row r="17" spans="1:9" x14ac:dyDescent="0.3">
      <c r="A17" s="55" t="s">
        <v>75</v>
      </c>
      <c r="B17" s="54" t="s">
        <v>42</v>
      </c>
      <c r="C17" s="54" t="s">
        <v>49</v>
      </c>
      <c r="D17" s="52"/>
      <c r="E17" s="49">
        <v>536850</v>
      </c>
      <c r="F17" s="28">
        <v>536850</v>
      </c>
      <c r="G17" s="41" t="e">
        <f t="shared" si="1"/>
        <v>#DIV/0!</v>
      </c>
      <c r="H17" s="14">
        <f t="shared" si="3"/>
        <v>100</v>
      </c>
      <c r="I17" s="46"/>
    </row>
    <row r="18" spans="1:9" ht="33.6" x14ac:dyDescent="0.3">
      <c r="A18" s="19" t="s">
        <v>7</v>
      </c>
      <c r="B18" s="13" t="s">
        <v>43</v>
      </c>
      <c r="C18" s="13" t="s">
        <v>41</v>
      </c>
      <c r="D18" s="33">
        <f>D19</f>
        <v>1000000</v>
      </c>
      <c r="E18" s="33">
        <f>E19</f>
        <v>52246028.57</v>
      </c>
      <c r="F18" s="18">
        <f>F19</f>
        <v>51197974.420000002</v>
      </c>
      <c r="G18" s="41">
        <f t="shared" si="1"/>
        <v>5119.797442</v>
      </c>
      <c r="H18" s="14">
        <f t="shared" si="3"/>
        <v>97.994002264505525</v>
      </c>
      <c r="I18" s="46"/>
    </row>
    <row r="19" spans="1:9" ht="36" customHeight="1" x14ac:dyDescent="0.3">
      <c r="A19" s="20" t="s">
        <v>66</v>
      </c>
      <c r="B19" s="15" t="s">
        <v>43</v>
      </c>
      <c r="C19" s="15" t="s">
        <v>54</v>
      </c>
      <c r="D19" s="37">
        <v>1000000</v>
      </c>
      <c r="E19" s="32">
        <v>52246028.57</v>
      </c>
      <c r="F19" s="28">
        <v>51197974.420000002</v>
      </c>
      <c r="G19" s="41">
        <f t="shared" si="1"/>
        <v>5119.797442</v>
      </c>
      <c r="H19" s="16">
        <f t="shared" si="3"/>
        <v>97.994002264505525</v>
      </c>
      <c r="I19" s="47"/>
    </row>
    <row r="20" spans="1:9" ht="201.6" x14ac:dyDescent="0.3">
      <c r="A20" s="19" t="s">
        <v>8</v>
      </c>
      <c r="B20" s="13" t="s">
        <v>44</v>
      </c>
      <c r="C20" s="13" t="s">
        <v>41</v>
      </c>
      <c r="D20" s="33">
        <f>D21+D22+D23+D24</f>
        <v>34372005.370000005</v>
      </c>
      <c r="E20" s="33">
        <f>E21+E22+E23+E24</f>
        <v>272252848.36000001</v>
      </c>
      <c r="F20" s="18">
        <f>F21+F22+F23+F24</f>
        <v>107578800.00999999</v>
      </c>
      <c r="G20" s="40">
        <f t="shared" si="1"/>
        <v>312.9837751738952</v>
      </c>
      <c r="H20" s="14">
        <f t="shared" si="3"/>
        <v>39.514297337212248</v>
      </c>
      <c r="I20" s="60" t="s">
        <v>78</v>
      </c>
    </row>
    <row r="21" spans="1:9" ht="34.5" customHeight="1" x14ac:dyDescent="0.3">
      <c r="A21" s="21" t="s">
        <v>51</v>
      </c>
      <c r="B21" s="15" t="s">
        <v>44</v>
      </c>
      <c r="C21" s="15" t="s">
        <v>45</v>
      </c>
      <c r="D21" s="37">
        <v>426005.37</v>
      </c>
      <c r="E21" s="32">
        <v>3136562.6399999997</v>
      </c>
      <c r="F21" s="28">
        <v>2944163.72</v>
      </c>
      <c r="G21" s="41">
        <f t="shared" si="1"/>
        <v>691.10953225777416</v>
      </c>
      <c r="H21" s="16">
        <f t="shared" si="3"/>
        <v>93.865930890511422</v>
      </c>
      <c r="I21" s="47"/>
    </row>
    <row r="22" spans="1:9" x14ac:dyDescent="0.3">
      <c r="A22" s="20" t="s">
        <v>9</v>
      </c>
      <c r="B22" s="15" t="s">
        <v>44</v>
      </c>
      <c r="C22" s="15" t="s">
        <v>52</v>
      </c>
      <c r="D22" s="37">
        <v>1016000</v>
      </c>
      <c r="E22" s="32">
        <v>0</v>
      </c>
      <c r="F22" s="28">
        <v>0</v>
      </c>
      <c r="G22" s="41">
        <f t="shared" si="1"/>
        <v>0</v>
      </c>
      <c r="H22" s="16" t="e">
        <f t="shared" si="3"/>
        <v>#DIV/0!</v>
      </c>
      <c r="I22" s="47"/>
    </row>
    <row r="23" spans="1:9" ht="158.25" customHeight="1" x14ac:dyDescent="0.3">
      <c r="A23" s="21" t="s">
        <v>35</v>
      </c>
      <c r="B23" s="15" t="s">
        <v>44</v>
      </c>
      <c r="C23" s="15" t="s">
        <v>49</v>
      </c>
      <c r="D23" s="37">
        <v>31600000</v>
      </c>
      <c r="E23" s="32">
        <v>268276334.15000001</v>
      </c>
      <c r="F23" s="28">
        <v>103794684.72</v>
      </c>
      <c r="G23" s="41">
        <f t="shared" si="1"/>
        <v>328.46419215189877</v>
      </c>
      <c r="H23" s="16">
        <f>F23/E23*100</f>
        <v>38.689467354196729</v>
      </c>
      <c r="I23" s="60" t="s">
        <v>78</v>
      </c>
    </row>
    <row r="24" spans="1:9" ht="96" customHeight="1" x14ac:dyDescent="0.3">
      <c r="A24" s="20" t="s">
        <v>10</v>
      </c>
      <c r="B24" s="15" t="s">
        <v>44</v>
      </c>
      <c r="C24" s="15" t="s">
        <v>53</v>
      </c>
      <c r="D24" s="37">
        <v>1330000</v>
      </c>
      <c r="E24" s="32">
        <v>839951.57000000007</v>
      </c>
      <c r="F24" s="28">
        <v>839951.57</v>
      </c>
      <c r="G24" s="41">
        <f t="shared" si="1"/>
        <v>63.154253383458645</v>
      </c>
      <c r="H24" s="16">
        <f t="shared" si="3"/>
        <v>99.999999999999986</v>
      </c>
      <c r="I24" s="59"/>
    </row>
    <row r="25" spans="1:9" x14ac:dyDescent="0.3">
      <c r="A25" s="19" t="s">
        <v>11</v>
      </c>
      <c r="B25" s="13" t="s">
        <v>45</v>
      </c>
      <c r="C25" s="13" t="s">
        <v>41</v>
      </c>
      <c r="D25" s="33">
        <f>D26+D27+D28+D29</f>
        <v>15369401.5</v>
      </c>
      <c r="E25" s="33">
        <f>E26+E27+E28+E29</f>
        <v>39347638.030000001</v>
      </c>
      <c r="F25" s="18">
        <f>F26+F27+F28+F29</f>
        <v>19893547.969999999</v>
      </c>
      <c r="G25" s="40">
        <f t="shared" si="1"/>
        <v>129.4360614497578</v>
      </c>
      <c r="H25" s="14">
        <f t="shared" si="3"/>
        <v>50.558429847383643</v>
      </c>
      <c r="I25" s="47"/>
    </row>
    <row r="26" spans="1:9" ht="39" customHeight="1" x14ac:dyDescent="0.3">
      <c r="A26" s="21" t="s">
        <v>37</v>
      </c>
      <c r="B26" s="15" t="s">
        <v>45</v>
      </c>
      <c r="C26" s="15" t="s">
        <v>40</v>
      </c>
      <c r="D26" s="37">
        <v>1140473</v>
      </c>
      <c r="E26" s="32">
        <v>13140662.860000001</v>
      </c>
      <c r="F26" s="28">
        <v>5240390.46</v>
      </c>
      <c r="G26" s="41">
        <f t="shared" si="1"/>
        <v>459.49272450991828</v>
      </c>
      <c r="H26" s="16">
        <f t="shared" si="3"/>
        <v>39.879194191578243</v>
      </c>
      <c r="I26" s="47" t="s">
        <v>80</v>
      </c>
    </row>
    <row r="27" spans="1:9" ht="123.75" customHeight="1" x14ac:dyDescent="0.3">
      <c r="A27" s="20" t="s">
        <v>12</v>
      </c>
      <c r="B27" s="15" t="s">
        <v>45</v>
      </c>
      <c r="C27" s="15" t="s">
        <v>42</v>
      </c>
      <c r="D27" s="37">
        <v>13238841.23</v>
      </c>
      <c r="E27" s="32">
        <v>24756887.899999999</v>
      </c>
      <c r="F27" s="28">
        <v>13203070.24</v>
      </c>
      <c r="G27" s="41">
        <f t="shared" si="1"/>
        <v>99.729802711743829</v>
      </c>
      <c r="H27" s="16">
        <f t="shared" si="3"/>
        <v>53.330896408833361</v>
      </c>
      <c r="I27" s="65" t="s">
        <v>79</v>
      </c>
    </row>
    <row r="28" spans="1:9" x14ac:dyDescent="0.3">
      <c r="A28" s="21" t="s">
        <v>29</v>
      </c>
      <c r="B28" s="15" t="s">
        <v>45</v>
      </c>
      <c r="C28" s="15" t="s">
        <v>43</v>
      </c>
      <c r="D28" s="37">
        <v>990000</v>
      </c>
      <c r="E28" s="32">
        <v>1450000</v>
      </c>
      <c r="F28" s="28">
        <v>1450000</v>
      </c>
      <c r="G28" s="41">
        <f t="shared" si="1"/>
        <v>146.46464646464648</v>
      </c>
      <c r="H28" s="16">
        <f t="shared" si="3"/>
        <v>100</v>
      </c>
      <c r="I28" s="47"/>
    </row>
    <row r="29" spans="1:9" ht="33.6" x14ac:dyDescent="0.3">
      <c r="A29" s="20" t="s">
        <v>13</v>
      </c>
      <c r="B29" s="15" t="s">
        <v>45</v>
      </c>
      <c r="C29" s="15" t="s">
        <v>45</v>
      </c>
      <c r="D29" s="37">
        <v>87.27</v>
      </c>
      <c r="E29" s="32">
        <v>87.27</v>
      </c>
      <c r="F29" s="28">
        <v>87.27</v>
      </c>
      <c r="G29" s="41">
        <f t="shared" si="1"/>
        <v>100</v>
      </c>
      <c r="H29" s="16">
        <f t="shared" si="3"/>
        <v>100</v>
      </c>
      <c r="I29" s="47"/>
    </row>
    <row r="30" spans="1:9" x14ac:dyDescent="0.3">
      <c r="A30" s="19" t="s">
        <v>14</v>
      </c>
      <c r="B30" s="13" t="s">
        <v>47</v>
      </c>
      <c r="C30" s="13" t="s">
        <v>41</v>
      </c>
      <c r="D30" s="33">
        <f>D31+D32+D33+D34+D35</f>
        <v>749877100.03999996</v>
      </c>
      <c r="E30" s="33">
        <f>E31+E32+E33+E34+E35</f>
        <v>1043282605.84</v>
      </c>
      <c r="F30" s="18">
        <f>F31+F32+F33+F34+F35</f>
        <v>1009347337.83</v>
      </c>
      <c r="G30" s="40">
        <f t="shared" si="1"/>
        <v>134.60170176901781</v>
      </c>
      <c r="H30" s="14">
        <f t="shared" si="3"/>
        <v>96.747260251437154</v>
      </c>
      <c r="I30" s="47"/>
    </row>
    <row r="31" spans="1:9" x14ac:dyDescent="0.3">
      <c r="A31" s="20" t="s">
        <v>15</v>
      </c>
      <c r="B31" s="15" t="s">
        <v>47</v>
      </c>
      <c r="C31" s="15" t="s">
        <v>40</v>
      </c>
      <c r="D31" s="42">
        <v>193781079</v>
      </c>
      <c r="E31" s="32">
        <v>216041373.41</v>
      </c>
      <c r="F31" s="28">
        <v>210667803.30000001</v>
      </c>
      <c r="G31" s="41">
        <f t="shared" si="1"/>
        <v>108.71433082483766</v>
      </c>
      <c r="H31" s="16">
        <f t="shared" si="3"/>
        <v>97.512712484102707</v>
      </c>
      <c r="I31" s="47"/>
    </row>
    <row r="32" spans="1:9" ht="168" customHeight="1" x14ac:dyDescent="0.3">
      <c r="A32" s="20" t="s">
        <v>16</v>
      </c>
      <c r="B32" s="15" t="s">
        <v>47</v>
      </c>
      <c r="C32" s="15" t="s">
        <v>42</v>
      </c>
      <c r="D32" s="42">
        <v>476473355</v>
      </c>
      <c r="E32" s="32">
        <v>742966837.38999999</v>
      </c>
      <c r="F32" s="28">
        <v>714934115.40999997</v>
      </c>
      <c r="G32" s="41">
        <f t="shared" si="1"/>
        <v>150.04702947345291</v>
      </c>
      <c r="H32" s="16">
        <f t="shared" si="3"/>
        <v>96.226921503188848</v>
      </c>
      <c r="I32" s="66" t="s">
        <v>67</v>
      </c>
    </row>
    <row r="33" spans="1:9" x14ac:dyDescent="0.3">
      <c r="A33" s="20" t="s">
        <v>58</v>
      </c>
      <c r="B33" s="15" t="s">
        <v>47</v>
      </c>
      <c r="C33" s="15" t="s">
        <v>43</v>
      </c>
      <c r="D33" s="37">
        <v>49305780</v>
      </c>
      <c r="E33" s="32">
        <v>50558154.899999999</v>
      </c>
      <c r="F33" s="28">
        <v>50471521.140000001</v>
      </c>
      <c r="G33" s="41">
        <f t="shared" si="1"/>
        <v>102.36430929598923</v>
      </c>
      <c r="H33" s="16">
        <f t="shared" si="3"/>
        <v>99.828645328985303</v>
      </c>
      <c r="I33" s="47"/>
    </row>
    <row r="34" spans="1:9" x14ac:dyDescent="0.3">
      <c r="A34" s="20" t="s">
        <v>59</v>
      </c>
      <c r="B34" s="15" t="s">
        <v>47</v>
      </c>
      <c r="C34" s="15" t="s">
        <v>47</v>
      </c>
      <c r="D34" s="37">
        <v>5057836.04</v>
      </c>
      <c r="E34" s="32">
        <v>5773496.6900000004</v>
      </c>
      <c r="F34" s="28">
        <v>5713928.9400000004</v>
      </c>
      <c r="G34" s="41">
        <f t="shared" si="1"/>
        <v>112.97181037129864</v>
      </c>
      <c r="H34" s="16">
        <f t="shared" si="3"/>
        <v>98.968255232514906</v>
      </c>
      <c r="I34" s="47"/>
    </row>
    <row r="35" spans="1:9" x14ac:dyDescent="0.3">
      <c r="A35" s="20" t="s">
        <v>17</v>
      </c>
      <c r="B35" s="15" t="s">
        <v>47</v>
      </c>
      <c r="C35" s="15" t="s">
        <v>49</v>
      </c>
      <c r="D35" s="37">
        <v>25259050</v>
      </c>
      <c r="E35" s="32">
        <v>27942743.449999999</v>
      </c>
      <c r="F35" s="28">
        <v>27559969.039999999</v>
      </c>
      <c r="G35" s="41">
        <f t="shared" si="1"/>
        <v>109.1092857411502</v>
      </c>
      <c r="H35" s="16">
        <f t="shared" si="3"/>
        <v>98.630147355842396</v>
      </c>
      <c r="I35" s="47"/>
    </row>
    <row r="36" spans="1:9" x14ac:dyDescent="0.3">
      <c r="A36" s="19" t="s">
        <v>56</v>
      </c>
      <c r="B36" s="13" t="s">
        <v>52</v>
      </c>
      <c r="C36" s="13" t="s">
        <v>41</v>
      </c>
      <c r="D36" s="33">
        <f>D37+D38</f>
        <v>59018260.200000003</v>
      </c>
      <c r="E36" s="33">
        <f>E37+E38</f>
        <v>63098082.659999996</v>
      </c>
      <c r="F36" s="18">
        <f>F37+F38</f>
        <v>62774128.569999993</v>
      </c>
      <c r="G36" s="40">
        <f t="shared" si="1"/>
        <v>106.36390899574499</v>
      </c>
      <c r="H36" s="14">
        <f t="shared" si="3"/>
        <v>99.486586475621436</v>
      </c>
      <c r="I36" s="47"/>
    </row>
    <row r="37" spans="1:9" x14ac:dyDescent="0.3">
      <c r="A37" s="20" t="s">
        <v>18</v>
      </c>
      <c r="B37" s="15" t="s">
        <v>52</v>
      </c>
      <c r="C37" s="15" t="s">
        <v>40</v>
      </c>
      <c r="D37" s="37">
        <v>31497490</v>
      </c>
      <c r="E37" s="32">
        <v>34672012.460000001</v>
      </c>
      <c r="F37" s="32">
        <v>34496473.189999998</v>
      </c>
      <c r="G37" s="41">
        <f t="shared" si="1"/>
        <v>109.52134024012705</v>
      </c>
      <c r="H37" s="16">
        <f t="shared" si="3"/>
        <v>99.493714793156244</v>
      </c>
      <c r="I37" s="47"/>
    </row>
    <row r="38" spans="1:9" x14ac:dyDescent="0.3">
      <c r="A38" s="20" t="s">
        <v>30</v>
      </c>
      <c r="B38" s="15" t="s">
        <v>52</v>
      </c>
      <c r="C38" s="15" t="s">
        <v>44</v>
      </c>
      <c r="D38" s="37">
        <v>27520770.199999999</v>
      </c>
      <c r="E38" s="32">
        <v>28426070.199999999</v>
      </c>
      <c r="F38" s="32">
        <v>28277655.379999999</v>
      </c>
      <c r="G38" s="41">
        <f t="shared" si="1"/>
        <v>102.75023254981433</v>
      </c>
      <c r="H38" s="16">
        <f t="shared" si="3"/>
        <v>99.477891882501581</v>
      </c>
      <c r="I38" s="47"/>
    </row>
    <row r="39" spans="1:9" x14ac:dyDescent="0.3">
      <c r="A39" s="19" t="s">
        <v>20</v>
      </c>
      <c r="B39" s="13" t="s">
        <v>54</v>
      </c>
      <c r="C39" s="13" t="s">
        <v>41</v>
      </c>
      <c r="D39" s="33">
        <f>D40+D41+D42+D43</f>
        <v>77313778.549999997</v>
      </c>
      <c r="E39" s="33">
        <f>E40+E41+E42+E43</f>
        <v>82117032.629999995</v>
      </c>
      <c r="F39" s="18">
        <f>F40+F41+F42+F43</f>
        <v>81072493.49000001</v>
      </c>
      <c r="G39" s="40">
        <f t="shared" si="1"/>
        <v>104.86163658081877</v>
      </c>
      <c r="H39" s="14">
        <f t="shared" si="3"/>
        <v>98.727987231703267</v>
      </c>
      <c r="I39" s="47"/>
    </row>
    <row r="40" spans="1:9" x14ac:dyDescent="0.3">
      <c r="A40" s="20" t="s">
        <v>21</v>
      </c>
      <c r="B40" s="15" t="s">
        <v>54</v>
      </c>
      <c r="C40" s="15" t="s">
        <v>40</v>
      </c>
      <c r="D40" s="37">
        <v>4312413</v>
      </c>
      <c r="E40" s="32">
        <v>4462413</v>
      </c>
      <c r="F40" s="28">
        <v>4418461.8600000003</v>
      </c>
      <c r="G40" s="41">
        <f t="shared" si="1"/>
        <v>102.4591536107511</v>
      </c>
      <c r="H40" s="16">
        <f t="shared" si="3"/>
        <v>99.015081302425401</v>
      </c>
      <c r="I40" s="47"/>
    </row>
    <row r="41" spans="1:9" ht="100.8" x14ac:dyDescent="0.3">
      <c r="A41" s="20" t="s">
        <v>22</v>
      </c>
      <c r="B41" s="15" t="s">
        <v>54</v>
      </c>
      <c r="C41" s="15" t="s">
        <v>43</v>
      </c>
      <c r="D41" s="37">
        <v>6004970</v>
      </c>
      <c r="E41" s="32">
        <v>7929282.7699999996</v>
      </c>
      <c r="F41" s="28">
        <v>7858914.4500000002</v>
      </c>
      <c r="G41" s="41">
        <f t="shared" si="1"/>
        <v>130.87350061698893</v>
      </c>
      <c r="H41" s="16">
        <f t="shared" si="3"/>
        <v>99.112551260421256</v>
      </c>
      <c r="I41" s="47" t="s">
        <v>68</v>
      </c>
    </row>
    <row r="42" spans="1:9" x14ac:dyDescent="0.3">
      <c r="A42" s="20" t="s">
        <v>23</v>
      </c>
      <c r="B42" s="15" t="s">
        <v>54</v>
      </c>
      <c r="C42" s="15" t="s">
        <v>44</v>
      </c>
      <c r="D42" s="37">
        <v>65855106.549999997</v>
      </c>
      <c r="E42" s="32">
        <v>68384047.859999999</v>
      </c>
      <c r="F42" s="28">
        <v>67501549.180000007</v>
      </c>
      <c r="G42" s="41">
        <f t="shared" si="1"/>
        <v>102.50009865028456</v>
      </c>
      <c r="H42" s="16">
        <f t="shared" si="3"/>
        <v>98.709496282222574</v>
      </c>
      <c r="I42" s="47"/>
    </row>
    <row r="43" spans="1:9" x14ac:dyDescent="0.3">
      <c r="A43" s="21" t="s">
        <v>36</v>
      </c>
      <c r="B43" s="15" t="s">
        <v>54</v>
      </c>
      <c r="C43" s="15" t="s">
        <v>46</v>
      </c>
      <c r="D43" s="37">
        <v>1141289</v>
      </c>
      <c r="E43" s="32">
        <v>1341289</v>
      </c>
      <c r="F43" s="28">
        <v>1293568</v>
      </c>
      <c r="G43" s="41">
        <f t="shared" si="1"/>
        <v>113.34272038020168</v>
      </c>
      <c r="H43" s="16">
        <f>F43/E43*100</f>
        <v>96.442153778939513</v>
      </c>
      <c r="I43" s="47"/>
    </row>
    <row r="44" spans="1:9" ht="107.25" customHeight="1" x14ac:dyDescent="0.3">
      <c r="A44" s="22" t="s">
        <v>19</v>
      </c>
      <c r="B44" s="23" t="s">
        <v>50</v>
      </c>
      <c r="C44" s="23" t="s">
        <v>41</v>
      </c>
      <c r="D44" s="33">
        <f>D45+D46</f>
        <v>1998999.99</v>
      </c>
      <c r="E44" s="33">
        <f>E45+E46</f>
        <v>1998999.99</v>
      </c>
      <c r="F44" s="18">
        <f>F45+F46</f>
        <v>1191310.5900000001</v>
      </c>
      <c r="G44" s="40">
        <f t="shared" si="1"/>
        <v>59.595327461707491</v>
      </c>
      <c r="H44" s="14">
        <f t="shared" si="3"/>
        <v>59.595327461707491</v>
      </c>
      <c r="I44" s="66" t="s">
        <v>81</v>
      </c>
    </row>
    <row r="45" spans="1:9" x14ac:dyDescent="0.3">
      <c r="A45" s="21" t="s">
        <v>31</v>
      </c>
      <c r="B45" s="24" t="s">
        <v>50</v>
      </c>
      <c r="C45" s="24" t="s">
        <v>40</v>
      </c>
      <c r="D45" s="38">
        <v>100000</v>
      </c>
      <c r="E45" s="32">
        <v>208486</v>
      </c>
      <c r="F45" s="28">
        <v>205454.6</v>
      </c>
      <c r="G45" s="41">
        <f t="shared" si="1"/>
        <v>205.45460000000003</v>
      </c>
      <c r="H45" s="16">
        <f t="shared" si="3"/>
        <v>98.545993495966158</v>
      </c>
      <c r="I45" s="47"/>
    </row>
    <row r="46" spans="1:9" ht="104.25" customHeight="1" x14ac:dyDescent="0.3">
      <c r="A46" s="21" t="s">
        <v>57</v>
      </c>
      <c r="B46" s="24" t="s">
        <v>50</v>
      </c>
      <c r="C46" s="24" t="s">
        <v>42</v>
      </c>
      <c r="D46" s="38">
        <v>1898999.99</v>
      </c>
      <c r="E46" s="32">
        <v>1790513.99</v>
      </c>
      <c r="F46" s="28">
        <v>985855.99</v>
      </c>
      <c r="G46" s="41">
        <f t="shared" si="1"/>
        <v>51.914481052735553</v>
      </c>
      <c r="H46" s="16">
        <f t="shared" si="3"/>
        <v>55.059943429986824</v>
      </c>
      <c r="I46" s="66" t="s">
        <v>81</v>
      </c>
    </row>
    <row r="47" spans="1:9" x14ac:dyDescent="0.3">
      <c r="A47" s="22" t="s">
        <v>32</v>
      </c>
      <c r="B47" s="23" t="s">
        <v>53</v>
      </c>
      <c r="C47" s="23" t="s">
        <v>41</v>
      </c>
      <c r="D47" s="33">
        <f>D48</f>
        <v>2330300</v>
      </c>
      <c r="E47" s="33">
        <f>E48</f>
        <v>2680300</v>
      </c>
      <c r="F47" s="18">
        <f>F48</f>
        <v>2680300</v>
      </c>
      <c r="G47" s="41">
        <f t="shared" si="1"/>
        <v>115.01952538299788</v>
      </c>
      <c r="H47" s="14">
        <f t="shared" si="3"/>
        <v>100</v>
      </c>
      <c r="I47" s="47"/>
    </row>
    <row r="48" spans="1:9" x14ac:dyDescent="0.3">
      <c r="A48" s="21" t="s">
        <v>33</v>
      </c>
      <c r="B48" s="24" t="s">
        <v>53</v>
      </c>
      <c r="C48" s="24" t="s">
        <v>42</v>
      </c>
      <c r="D48" s="38">
        <v>2330300</v>
      </c>
      <c r="E48" s="32">
        <v>2680300</v>
      </c>
      <c r="F48" s="28">
        <v>2680300</v>
      </c>
      <c r="G48" s="41">
        <f t="shared" si="1"/>
        <v>115.01952538299788</v>
      </c>
      <c r="H48" s="16">
        <f t="shared" si="3"/>
        <v>100</v>
      </c>
      <c r="I48" s="47"/>
    </row>
    <row r="49" spans="1:9" ht="33.6" x14ac:dyDescent="0.3">
      <c r="A49" s="25" t="s">
        <v>60</v>
      </c>
      <c r="B49" s="17" t="s">
        <v>55</v>
      </c>
      <c r="C49" s="17" t="s">
        <v>41</v>
      </c>
      <c r="D49" s="33">
        <f>D50+D51</f>
        <v>30114300</v>
      </c>
      <c r="E49" s="33">
        <f>E50+E51</f>
        <v>31114300</v>
      </c>
      <c r="F49" s="18">
        <f>F50+F51</f>
        <v>31114300</v>
      </c>
      <c r="G49" s="40">
        <f t="shared" si="1"/>
        <v>103.32068153667859</v>
      </c>
      <c r="H49" s="14">
        <f t="shared" si="3"/>
        <v>100</v>
      </c>
      <c r="I49" s="47"/>
    </row>
    <row r="50" spans="1:9" ht="50.4" x14ac:dyDescent="0.3">
      <c r="A50" s="29" t="s">
        <v>34</v>
      </c>
      <c r="B50" s="30" t="s">
        <v>55</v>
      </c>
      <c r="C50" s="30" t="s">
        <v>40</v>
      </c>
      <c r="D50" s="39">
        <v>30114300</v>
      </c>
      <c r="E50" s="34">
        <v>30114300</v>
      </c>
      <c r="F50" s="34">
        <v>30114300</v>
      </c>
      <c r="G50" s="41">
        <f t="shared" si="1"/>
        <v>100</v>
      </c>
      <c r="H50" s="31">
        <f>F50/E50*100</f>
        <v>100</v>
      </c>
      <c r="I50" s="47"/>
    </row>
    <row r="51" spans="1:9" ht="16.5" customHeight="1" x14ac:dyDescent="0.3">
      <c r="A51" s="26" t="s">
        <v>61</v>
      </c>
      <c r="B51" s="30" t="s">
        <v>55</v>
      </c>
      <c r="C51" s="30" t="s">
        <v>43</v>
      </c>
      <c r="D51" s="48"/>
      <c r="E51" s="35">
        <v>1000000</v>
      </c>
      <c r="F51" s="35">
        <v>1000000</v>
      </c>
      <c r="G51" s="41">
        <v>100</v>
      </c>
      <c r="H51" s="16">
        <f>F51/E51*100</f>
        <v>100</v>
      </c>
      <c r="I51" s="47"/>
    </row>
    <row r="52" spans="1:9" x14ac:dyDescent="0.3">
      <c r="A52" s="62" t="s">
        <v>25</v>
      </c>
      <c r="B52" s="63"/>
      <c r="C52" s="27"/>
      <c r="D52" s="33">
        <f>D6+D14+D18+D20+D25+D30+D36+D39+D44+D47+D49+D16</f>
        <v>1080786972.73</v>
      </c>
      <c r="E52" s="33">
        <f>E6+E14+E18+E20+E25+E30+E36+E39+E44+E47+E49+E16</f>
        <v>1735496228.1000001</v>
      </c>
      <c r="F52" s="18">
        <f>F6+F14+F16+F18+F20+F25+F30+F36+F39+F44+F47+F49</f>
        <v>1499348552.0799999</v>
      </c>
      <c r="G52" s="40">
        <f t="shared" si="1"/>
        <v>138.72748191003262</v>
      </c>
      <c r="H52" s="14">
        <f t="shared" si="3"/>
        <v>86.3930746609267</v>
      </c>
      <c r="I52" s="47"/>
    </row>
    <row r="54" spans="1:9" x14ac:dyDescent="0.3">
      <c r="E54" s="61"/>
    </row>
  </sheetData>
  <mergeCells count="3">
    <mergeCell ref="A52:B52"/>
    <mergeCell ref="A1:H1"/>
    <mergeCell ref="A2:H2"/>
  </mergeCells>
  <phoneticPr fontId="0" type="noConversion"/>
  <pageMargins left="0.78740157480314965" right="0.39370078740157483" top="0.39370078740157483" bottom="0.19685039370078741" header="0.51181102362204722" footer="0.51181102362204722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shinkarenko</cp:lastModifiedBy>
  <cp:lastPrinted>2019-06-04T05:22:28Z</cp:lastPrinted>
  <dcterms:created xsi:type="dcterms:W3CDTF">2010-02-16T06:26:11Z</dcterms:created>
  <dcterms:modified xsi:type="dcterms:W3CDTF">2023-04-19T02:46:39Z</dcterms:modified>
</cp:coreProperties>
</file>