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7310" windowHeight="12795"/>
  </bookViews>
  <sheets>
    <sheet name="Доходы 2021" sheetId="2" r:id="rId1"/>
  </sheets>
  <definedNames>
    <definedName name="_xlnm.Print_Titles" localSheetId="0">'Доходы 2021'!$5:$6</definedName>
  </definedNames>
  <calcPr calcId="125725"/>
</workbook>
</file>

<file path=xl/calcChain.xml><?xml version="1.0" encoding="utf-8"?>
<calcChain xmlns="http://schemas.openxmlformats.org/spreadsheetml/2006/main">
  <c r="G152" i="2"/>
  <c r="G153"/>
  <c r="G150"/>
  <c r="G151"/>
  <c r="G147"/>
  <c r="G148"/>
  <c r="G149"/>
  <c r="F130"/>
  <c r="F131"/>
  <c r="F129"/>
  <c r="F125"/>
  <c r="F126"/>
  <c r="F124"/>
  <c r="F94"/>
  <c r="G86"/>
  <c r="G87"/>
  <c r="G88"/>
  <c r="G89"/>
  <c r="F86"/>
  <c r="G77"/>
  <c r="G78"/>
  <c r="G80"/>
  <c r="G81"/>
  <c r="G82"/>
  <c r="F77"/>
  <c r="F78"/>
  <c r="F79"/>
  <c r="F80"/>
  <c r="F81"/>
  <c r="F82"/>
  <c r="F145"/>
  <c r="F146"/>
  <c r="F147"/>
  <c r="F148"/>
  <c r="F149"/>
  <c r="F152"/>
  <c r="F153"/>
  <c r="F154"/>
  <c r="F155"/>
  <c r="F157"/>
  <c r="F158"/>
  <c r="G174"/>
  <c r="G175"/>
  <c r="G176"/>
  <c r="G177"/>
  <c r="G178"/>
  <c r="G179"/>
  <c r="G180"/>
  <c r="G181"/>
  <c r="G182"/>
  <c r="G183"/>
  <c r="G184"/>
  <c r="G185"/>
  <c r="F178"/>
  <c r="F179"/>
  <c r="F180"/>
  <c r="G166"/>
  <c r="G167"/>
  <c r="G168"/>
  <c r="G169"/>
  <c r="G170"/>
  <c r="G171"/>
  <c r="F167"/>
  <c r="F168"/>
  <c r="F169"/>
  <c r="F170"/>
  <c r="F171"/>
  <c r="F166"/>
  <c r="C157"/>
  <c r="C146"/>
  <c r="C140"/>
  <c r="C138"/>
  <c r="C135" s="1"/>
  <c r="C76"/>
  <c r="C77"/>
  <c r="C80"/>
  <c r="C73"/>
  <c r="C74"/>
  <c r="C64"/>
  <c r="C62"/>
  <c r="C52"/>
  <c r="C47"/>
  <c r="C49"/>
  <c r="G28"/>
  <c r="G29"/>
  <c r="G30"/>
  <c r="G32"/>
  <c r="G33"/>
  <c r="F28"/>
  <c r="F29"/>
  <c r="F30"/>
  <c r="F32"/>
  <c r="F33"/>
  <c r="C25"/>
  <c r="C23"/>
  <c r="C21"/>
  <c r="C19"/>
  <c r="C11"/>
  <c r="D140"/>
  <c r="E178"/>
  <c r="D178"/>
  <c r="E140"/>
  <c r="E9"/>
  <c r="E51"/>
  <c r="C90"/>
  <c r="E85"/>
  <c r="E84" s="1"/>
  <c r="E88"/>
  <c r="E87" s="1"/>
  <c r="D88"/>
  <c r="D85"/>
  <c r="E76"/>
  <c r="D76"/>
  <c r="E74"/>
  <c r="E73" s="1"/>
  <c r="D74"/>
  <c r="D73" s="1"/>
  <c r="E64"/>
  <c r="D64"/>
  <c r="E62"/>
  <c r="E61" s="1"/>
  <c r="D62"/>
  <c r="E47"/>
  <c r="E49"/>
  <c r="D49"/>
  <c r="D47"/>
  <c r="E44"/>
  <c r="C41"/>
  <c r="E41"/>
  <c r="D41"/>
  <c r="F42"/>
  <c r="G42"/>
  <c r="E27"/>
  <c r="D27"/>
  <c r="E25"/>
  <c r="E23"/>
  <c r="E21"/>
  <c r="E19"/>
  <c r="E11"/>
  <c r="C61" l="1"/>
  <c r="C60" s="1"/>
  <c r="C18"/>
  <c r="C17" s="1"/>
  <c r="E60"/>
  <c r="D61"/>
  <c r="D60" s="1"/>
  <c r="G41"/>
  <c r="F41"/>
  <c r="G98"/>
  <c r="G99"/>
  <c r="G103"/>
  <c r="G104"/>
  <c r="G110"/>
  <c r="G111"/>
  <c r="G118"/>
  <c r="G119"/>
  <c r="G120"/>
  <c r="G121"/>
  <c r="G124"/>
  <c r="G125"/>
  <c r="G126"/>
  <c r="G129"/>
  <c r="G130"/>
  <c r="G131"/>
  <c r="G133"/>
  <c r="G134"/>
  <c r="G135"/>
  <c r="G138"/>
  <c r="G139"/>
  <c r="G140"/>
  <c r="G141"/>
  <c r="G142"/>
  <c r="G143"/>
  <c r="G144"/>
  <c r="G145"/>
  <c r="G146"/>
  <c r="F66"/>
  <c r="F67"/>
  <c r="E46" l="1"/>
  <c r="E43" s="1"/>
  <c r="E18"/>
  <c r="F11"/>
  <c r="E92"/>
  <c r="F92" s="1"/>
  <c r="E83"/>
  <c r="F83" s="1"/>
  <c r="F61"/>
  <c r="E52"/>
  <c r="F52" s="1"/>
  <c r="D52"/>
  <c r="D51" s="1"/>
  <c r="D18"/>
  <c r="D17" s="1"/>
  <c r="D92"/>
  <c r="D91" s="1"/>
  <c r="D90" s="1"/>
  <c r="D87"/>
  <c r="D84"/>
  <c r="G84" s="1"/>
  <c r="D46"/>
  <c r="D44"/>
  <c r="G38"/>
  <c r="D11"/>
  <c r="C44"/>
  <c r="C51"/>
  <c r="C46"/>
  <c r="C38"/>
  <c r="F38" s="1"/>
  <c r="C10"/>
  <c r="G12"/>
  <c r="G13"/>
  <c r="G14"/>
  <c r="G19"/>
  <c r="G20"/>
  <c r="G21"/>
  <c r="G22"/>
  <c r="G23"/>
  <c r="G24"/>
  <c r="G36"/>
  <c r="G39"/>
  <c r="G45"/>
  <c r="G47"/>
  <c r="G48"/>
  <c r="G49"/>
  <c r="G50"/>
  <c r="G53"/>
  <c r="G60"/>
  <c r="G62"/>
  <c r="G63"/>
  <c r="G64"/>
  <c r="G65"/>
  <c r="G66"/>
  <c r="G67"/>
  <c r="G73"/>
  <c r="G74"/>
  <c r="G75"/>
  <c r="G76"/>
  <c r="G85"/>
  <c r="G93"/>
  <c r="G94"/>
  <c r="G95"/>
  <c r="G154"/>
  <c r="G155"/>
  <c r="G156"/>
  <c r="G157"/>
  <c r="G158"/>
  <c r="G159"/>
  <c r="G160"/>
  <c r="G161"/>
  <c r="G162"/>
  <c r="G163"/>
  <c r="G164"/>
  <c r="G165"/>
  <c r="G172"/>
  <c r="G173"/>
  <c r="F12"/>
  <c r="F13"/>
  <c r="F14"/>
  <c r="F19"/>
  <c r="F20"/>
  <c r="F21"/>
  <c r="F22"/>
  <c r="F23"/>
  <c r="F24"/>
  <c r="F36"/>
  <c r="F39"/>
  <c r="F45"/>
  <c r="F47"/>
  <c r="F48"/>
  <c r="F49"/>
  <c r="F50"/>
  <c r="F53"/>
  <c r="F60"/>
  <c r="F62"/>
  <c r="F63"/>
  <c r="F64"/>
  <c r="F65"/>
  <c r="F73"/>
  <c r="F74"/>
  <c r="F75"/>
  <c r="F76"/>
  <c r="F84"/>
  <c r="F85"/>
  <c r="F93"/>
  <c r="F159"/>
  <c r="F160"/>
  <c r="F161"/>
  <c r="F162"/>
  <c r="F163"/>
  <c r="F164"/>
  <c r="F165"/>
  <c r="F172"/>
  <c r="F173"/>
  <c r="F140"/>
  <c r="F44" l="1"/>
  <c r="C43"/>
  <c r="F43" s="1"/>
  <c r="F18"/>
  <c r="E17"/>
  <c r="F17" s="1"/>
  <c r="D43"/>
  <c r="G43" s="1"/>
  <c r="E91"/>
  <c r="E10"/>
  <c r="G10" s="1"/>
  <c r="F46"/>
  <c r="G46"/>
  <c r="G11"/>
  <c r="G61"/>
  <c r="F51"/>
  <c r="G18"/>
  <c r="G52"/>
  <c r="G92"/>
  <c r="D83"/>
  <c r="G83" s="1"/>
  <c r="G44"/>
  <c r="G35"/>
  <c r="F141"/>
  <c r="C27"/>
  <c r="F27" s="1"/>
  <c r="F35"/>
  <c r="G91" l="1"/>
  <c r="E90"/>
  <c r="G51"/>
  <c r="G17"/>
  <c r="F10"/>
  <c r="F91"/>
  <c r="D9"/>
  <c r="D7" s="1"/>
  <c r="G27"/>
  <c r="C9"/>
  <c r="F90" l="1"/>
  <c r="G90"/>
  <c r="C7"/>
  <c r="F9" l="1"/>
  <c r="E7"/>
  <c r="G7" s="1"/>
  <c r="G9"/>
  <c r="F7" l="1"/>
</calcChain>
</file>

<file path=xl/sharedStrings.xml><?xml version="1.0" encoding="utf-8"?>
<sst xmlns="http://schemas.openxmlformats.org/spreadsheetml/2006/main" count="395" uniqueCount="391">
  <si>
    <t>Наименование показателя</t>
  </si>
  <si>
    <t>1</t>
  </si>
  <si>
    <t>2</t>
  </si>
  <si>
    <t>3</t>
  </si>
  <si>
    <t>4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</si>
  <si>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</si>
  <si>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</si>
  <si>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</si>
  <si>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</si>
  <si>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</si>
  <si>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</si>
  <si>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</si>
  <si>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</si>
  <si>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</si>
  <si>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</si>
  <si>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</si>
  <si>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</si>
  <si>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</si>
  <si>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</si>
  <si>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</si>
  <si>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</si>
  <si>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</si>
  <si>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</si>
  <si>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</si>
  <si>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</si>
  <si>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</si>
  <si>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</si>
  <si>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</si>
  <si>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</si>
  <si>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</si>
  <si>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</si>
  <si>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</si>
  <si>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</si>
  <si>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</si>
  <si>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</si>
  <si>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</si>
  <si>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</si>
  <si>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</si>
  <si>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</si>
  <si>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</si>
  <si>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</si>
  <si>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</si>
  <si>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</si>
  <si>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</si>
  <si>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</si>
  <si>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</si>
  <si>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</si>
  <si>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</si>
  <si>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</si>
  <si>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</si>
  <si>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</si>
  <si>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</si>
  <si>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</si>
  <si>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</si>
  <si>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</si>
  <si>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</si>
  <si>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</si>
  <si>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</si>
  <si>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</si>
  <si>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</si>
  <si>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</si>
  <si>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</si>
  <si>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</si>
  <si>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</si>
  <si>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</si>
  <si>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</si>
  <si>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</si>
  <si>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</si>
  <si>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</si>
  <si>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</si>
  <si>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</si>
  <si>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</si>
  <si>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</si>
  <si>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</si>
  <si>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</si>
  <si>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</si>
  <si>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Субсидия бюджетам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</si>
  <si>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</si>
  <si>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</si>
  <si>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</si>
  <si>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</si>
  <si>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</si>
  <si>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</si>
  <si>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</si>
  <si>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</si>
  <si>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</si>
  <si>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</si>
  <si>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</si>
  <si>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</si>
  <si>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</si>
  <si>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</si>
  <si>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</si>
  <si>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</si>
  <si>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</si>
  <si>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</si>
  <si>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</si>
  <si>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</si>
  <si>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</si>
  <si>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(в рублях)</t>
  </si>
  <si>
    <t>Код бюджетной классификации (без указания кода главного администратора доходов бюджета)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</si>
  <si>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</si>
  <si>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</si>
  <si>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</si>
  <si>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1 00 00000 00 0000 000</t>
  </si>
  <si>
    <t xml:space="preserve"> 1 01 00000 00 0000 000</t>
  </si>
  <si>
    <t xml:space="preserve"> 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</si>
  <si>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</si>
  <si>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</si>
  <si>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</si>
  <si>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</si>
  <si>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</si>
  <si>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1 03 02000 01 0000 110</t>
  </si>
  <si>
    <t>1 03 02230 01 0000 110</t>
  </si>
  <si>
    <t>1 03 02231 01 0000 110</t>
  </si>
  <si>
    <t>1 03 02240 01 0000 110</t>
  </si>
  <si>
    <t>1 03 02241 01 0000 110</t>
  </si>
  <si>
    <t xml:space="preserve"> 1 03 02250 01 0000 110</t>
  </si>
  <si>
    <t>1 03 02261 01 0000 110</t>
  </si>
  <si>
    <t>1 03 02251 01 0000 110</t>
  </si>
  <si>
    <t>1 03 02260 01 0000 110</t>
  </si>
  <si>
    <t>1 05 00000 00 0000 000</t>
  </si>
  <si>
    <t>1 05 02000 02 0000 110</t>
  </si>
  <si>
    <t>1 05 02010 02 0000 110</t>
  </si>
  <si>
    <t>1 05 02020 02 0000 110</t>
  </si>
  <si>
    <t>1 05 03000 01 0000 110</t>
  </si>
  <si>
    <t>1 05 03010 01 0000 110</t>
  </si>
  <si>
    <t>1 05 04000 02 0000 110</t>
  </si>
  <si>
    <t>1 05 04020 02 0000 110</t>
  </si>
  <si>
    <t>1 06 00000 00 0000 000</t>
  </si>
  <si>
    <t>1 06 01000 00 0000 110</t>
  </si>
  <si>
    <t>1 06 0103005 0000 110</t>
  </si>
  <si>
    <t>1 06 06000 00 0000 110</t>
  </si>
  <si>
    <t>1 06 06030 00 0000 110</t>
  </si>
  <si>
    <t>1 06 06033 05 0000 110</t>
  </si>
  <si>
    <t>1 06 06040 00 0000 110</t>
  </si>
  <si>
    <t>1 06 06043 05 0000 110</t>
  </si>
  <si>
    <t>1 08 00000 00 0000 000</t>
  </si>
  <si>
    <t>1 08 03000 01 0000 110</t>
  </si>
  <si>
    <t>1 08 03010 01 0000 110</t>
  </si>
  <si>
    <t>1 11 05013 05 0000 120</t>
  </si>
  <si>
    <t>1 11 05030 00 0000 120</t>
  </si>
  <si>
    <t>1 11 05035 05 0000 120</t>
  </si>
  <si>
    <t>1 11 05070 00 0000 120</t>
  </si>
  <si>
    <t>1 11 05075 05 0000 120</t>
  </si>
  <si>
    <t>1 12 00000 00 0000 000</t>
  </si>
  <si>
    <t>1 13 00000 00 0000 000</t>
  </si>
  <si>
    <t>1 13 01000 00 0000 130</t>
  </si>
  <si>
    <t>1 13 01990 00 0000 130</t>
  </si>
  <si>
    <t>1 13 02000 00 0000 130</t>
  </si>
  <si>
    <t>1 13 02990 00 0000 130</t>
  </si>
  <si>
    <t>1 11 09045 05 0000 120</t>
  </si>
  <si>
    <t xml:space="preserve"> 1 11 00000 00 0000 000</t>
  </si>
  <si>
    <t>1 11 05000 00 0000 120</t>
  </si>
  <si>
    <t>1 11 05010 00 0000 120</t>
  </si>
  <si>
    <t>1 11 09000 00 0000 120</t>
  </si>
  <si>
    <t>1 11 09040 00 0000 120</t>
  </si>
  <si>
    <t>1 14 00000 00 0000 000</t>
  </si>
  <si>
    <t>1 14 06000 00 0000 430</t>
  </si>
  <si>
    <t>1 14 06010 00 0000 430</t>
  </si>
  <si>
    <t>1 14 06013 05 0000 430</t>
  </si>
  <si>
    <t>1 16 00000 00 0000 000</t>
  </si>
  <si>
    <t>1 17 00000 00 0000 000</t>
  </si>
  <si>
    <t>1 17 01000 00 0000 180</t>
  </si>
  <si>
    <t>1 17 01050 05 0000 180</t>
  </si>
  <si>
    <t>1 17 05000 00 0000 180</t>
  </si>
  <si>
    <t>1 17 05050 05 0000 180</t>
  </si>
  <si>
    <t>2 00 00000 00 0000 000</t>
  </si>
  <si>
    <t>2 02 00000 00 0000 000</t>
  </si>
  <si>
    <t>2 02 10000 00 0000 150</t>
  </si>
  <si>
    <t>2 02 15002 00 0000 150</t>
  </si>
  <si>
    <t>2 02 15002 05 0000 150</t>
  </si>
  <si>
    <t>2 02 20000 00 0000 150</t>
  </si>
  <si>
    <t>2 02 25497 00 0000 150</t>
  </si>
  <si>
    <t>2 02 25497 05 0000 150</t>
  </si>
  <si>
    <t>2 02 25519 00 0000 150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</si>
  <si>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</si>
  <si>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</si>
  <si>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</si>
  <si>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</si>
  <si>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</si>
  <si>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</si>
  <si>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</si>
  <si>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2 02 35120 00 0000 150</t>
  </si>
  <si>
    <t>2 02 35120 05 0000 150</t>
  </si>
  <si>
    <t>2 02 35930 00 0000 150</t>
  </si>
  <si>
    <t xml:space="preserve"> 2 02 35930 05 0000 150</t>
  </si>
  <si>
    <t>2 02 40000 00 0000 150</t>
  </si>
  <si>
    <t>2 02 49999 00 0000 150</t>
  </si>
  <si>
    <t xml:space="preserve"> 2 02 49999 05 0000 150</t>
  </si>
  <si>
    <t>2 07 00000 00 0000 000</t>
  </si>
  <si>
    <t xml:space="preserve"> 2 07 05000 05 0000 150</t>
  </si>
  <si>
    <t>2 07 05030 05 0000 150</t>
  </si>
  <si>
    <t xml:space="preserve"> 2 19 00000 00 0000 000</t>
  </si>
  <si>
    <t>2 19 00000 05 0000 150</t>
  </si>
  <si>
    <t>2 19 60010 05 0000 150</t>
  </si>
  <si>
    <t>Оплата договоров социального найма за наем жилых помещений.</t>
  </si>
  <si>
    <t>Компенсационная плата за выдачу разрешений на вынужденный снос зеленых насаждений на основании решения Думы Партизанского муниципального района от 29.05.2009г. «Об утверждении Правил благоустройства и санитарного содержания межселенных территорий Партизанского муниципального района».</t>
  </si>
  <si>
    <t>Возврат остатков субвенций, имеющих целевое назначение, прошлого года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</si>
  <si>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</si>
  <si>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</si>
  <si>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</si>
  <si>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</si>
  <si>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</si>
  <si>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</si>
  <si>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</si>
  <si>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</si>
  <si>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</si>
  <si>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</si>
  <si>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</si>
  <si>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</si>
  <si>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</si>
  <si>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</si>
  <si>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</si>
  <si>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</si>
  <si>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</si>
  <si>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</si>
  <si>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</si>
  <si>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</si>
  <si>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</si>
  <si>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</si>
  <si>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</si>
  <si>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</si>
  <si>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</si>
  <si>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</si>
  <si>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</si>
  <si>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</si>
  <si>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</si>
  <si>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</si>
  <si>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</si>
  <si>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</si>
  <si>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</si>
  <si>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1 16 01000 01 0000 140</t>
  </si>
  <si>
    <t>1 16 01050 01 0000 140</t>
  </si>
  <si>
    <t>1 16 01053 01 0000 140</t>
  </si>
  <si>
    <t xml:space="preserve"> 1 16 01060 01 0000 140</t>
  </si>
  <si>
    <t>1 16 01063 01 0000 140</t>
  </si>
  <si>
    <t>1 16 01070 01 0000 140</t>
  </si>
  <si>
    <t>1 16 01073 01 0000 140</t>
  </si>
  <si>
    <t>1 16 01074 01 0000 140</t>
  </si>
  <si>
    <t>1 16 01080 01 0000 140</t>
  </si>
  <si>
    <t>1 16 01083 01 0000 140</t>
  </si>
  <si>
    <t>1 16 01090 01 0000 140</t>
  </si>
  <si>
    <t>1 16 01093 01 0000 140</t>
  </si>
  <si>
    <t>1 16 01140 01 0000 140</t>
  </si>
  <si>
    <t>1 16 01143 01 0000 140</t>
  </si>
  <si>
    <t xml:space="preserve"> 1 16 01150 01 0000 140</t>
  </si>
  <si>
    <t>1 16 01153 01 0000 140</t>
  </si>
  <si>
    <t>1 16 01170 01 0000 140</t>
  </si>
  <si>
    <t xml:space="preserve"> 1 16 01173 01 0000 140</t>
  </si>
  <si>
    <t xml:space="preserve"> 1 16 01190 01 0000 140</t>
  </si>
  <si>
    <t xml:space="preserve"> 1 16 01193 01 0000 140</t>
  </si>
  <si>
    <t>1 16 01200 01 0000 140</t>
  </si>
  <si>
    <t xml:space="preserve"> 1 16 01203 01 0000 140</t>
  </si>
  <si>
    <t xml:space="preserve"> 1 16 02000 02 0000 140</t>
  </si>
  <si>
    <t xml:space="preserve"> 1 16 02020 02 0000 140</t>
  </si>
  <si>
    <t xml:space="preserve"> 1 16 07000 00 0000 140</t>
  </si>
  <si>
    <t>1 16 07010 00 0000 140</t>
  </si>
  <si>
    <t>1 16 07010 05 0000 140</t>
  </si>
  <si>
    <t xml:space="preserve"> 1 16 10000 00 0000 140</t>
  </si>
  <si>
    <t>1 16 10120 00 0000 140</t>
  </si>
  <si>
    <t xml:space="preserve"> 1 16 10123 01 0000 140</t>
  </si>
  <si>
    <t>1 16 10129 01 0000 140</t>
  </si>
  <si>
    <t>1 16 11000 01 0000 140</t>
  </si>
  <si>
    <t>1 16 11050 01 0000 140</t>
  </si>
  <si>
    <t>1 11 05300 00 0000 120</t>
  </si>
  <si>
    <t>1 11 05326 00 0000 120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</si>
  <si>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</si>
  <si>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</si>
  <si>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</si>
  <si>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1 11 05326 05 0000 120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</si>
  <si>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</si>
  <si>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</si>
  <si>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</si>
  <si>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</si>
  <si>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2 02 20299 00 0000 150</t>
  </si>
  <si>
    <t>2 02 20299 05 0000 150</t>
  </si>
  <si>
    <t>2 02 20302 00 0000 150</t>
  </si>
  <si>
    <t>2 02 20302 05 0000 150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</si>
  <si>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</si>
  <si>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</si>
  <si>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</si>
  <si>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</si>
  <si>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2 02 35260 00 0000 150</t>
  </si>
  <si>
    <t>2 02 35260 05 0000 150</t>
  </si>
  <si>
    <t>2 02 35304 00 0000 150</t>
  </si>
  <si>
    <t>2 02 35304 05 0000 150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</si>
  <si>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</si>
  <si>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</si>
  <si>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Перевыполнение плановых показателей обусловлено зачислением в бюджет штрафов поступающих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</si>
  <si>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АНАЛИТИЧЕСКИЕ ДАННЫЕ ОБ ИСПОЛНЕНИИ ДОХОДОВ БЮДЖЕТА                                                                                                                                                   ПАРТИЗАНСКОГО МУНИЦИПАЛЬНОГО РАЙОНА ЗА 2021 ГОД                                                                                                                      </t>
  </si>
  <si>
    <t>Первоначальный утвержденный план 2021 года, 
 руб.</t>
  </si>
  <si>
    <t>Уточненный план 2021 года, 
руб.</t>
  </si>
  <si>
    <t>Фактическое исполнение            за 2021 год, 
руб.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</si>
  <si>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</si>
  <si>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</si>
  <si>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</si>
  <si>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</si>
  <si>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</si>
  <si>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</si>
  <si>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</si>
  <si>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</si>
  <si>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1 05 01000 00 0000 110</t>
  </si>
  <si>
    <t>1 05 01010 01 0000 110</t>
  </si>
  <si>
    <t>1 05 01011 01 0000 110</t>
  </si>
  <si>
    <t xml:space="preserve"> 1 05 01012 01 0000 110</t>
  </si>
  <si>
    <t xml:space="preserve"> 1 05 01020 01 0000 110</t>
  </si>
  <si>
    <t xml:space="preserve"> 1 05 01021 01 0000 110</t>
  </si>
  <si>
    <t>1 05 01022 01 0000 110</t>
  </si>
  <si>
    <t xml:space="preserve">  Единый сельскохозяйственный налог (за налоговые периоды, истекшие до 1 января 2011 года)</t>
  </si>
  <si>
    <t>1 05 03020 01 0000 110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</si>
  <si>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</si>
  <si>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</si>
  <si>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1 08 07000 01 0000 110</t>
  </si>
  <si>
    <t>1 08 07150 01 0000 110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</si>
  <si>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</si>
  <si>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</si>
  <si>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1 11 05310 00 0000 120</t>
  </si>
  <si>
    <t>1 11 05313 05 0000 120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</si>
  <si>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</si>
  <si>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</si>
  <si>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</si>
  <si>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</si>
  <si>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1 12 01000 01 0000 120</t>
  </si>
  <si>
    <t>1 12 01010 01 0000 120</t>
  </si>
  <si>
    <t>1 12 01030 01 0000 120</t>
  </si>
  <si>
    <t>1 12 01040 01 0000 120</t>
  </si>
  <si>
    <t>1 12 01041 01 0000 120</t>
  </si>
  <si>
    <t>1 12 01042 01 0000 120</t>
  </si>
  <si>
    <t xml:space="preserve">  Плата за выбросы загрязняющих веществ в атмосферный воздух стационарными объектами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</si>
  <si>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</si>
  <si>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Прочие доходы от компенсации затрат бюджетов муниципальных районов</t>
  </si>
  <si>
    <t>1 13 01995 05 0000 130</t>
  </si>
  <si>
    <t>1 13 02995 05 0000 130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</si>
  <si>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</si>
  <si>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</si>
  <si>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</si>
  <si>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</si>
  <si>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</si>
  <si>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</si>
  <si>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</si>
  <si>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 000 1160116001 0000 140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</si>
  <si>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</si>
  <si>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000 1160116301 0000 140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</si>
  <si>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</si>
  <si>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</si>
  <si>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</si>
  <si>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1 16 07090 00 0000 140</t>
  </si>
  <si>
    <t xml:space="preserve">  Субсидии бюджетам на создание новых мест в общеобразовательных организациях, расположенных в сельской местности и поселках городского типа</t>
  </si>
  <si>
    <t xml:space="preserve">  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</si>
  <si>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</si>
  <si>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</si>
  <si>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2 02 25230 00 0000 150</t>
  </si>
  <si>
    <t>2 02 25230 05 0000 150</t>
  </si>
  <si>
    <t>2 02 25255 00 0000 150</t>
  </si>
  <si>
    <t>2 02 25255 05 0000 150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</si>
  <si>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</si>
  <si>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</si>
  <si>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2 02 35469 00 0000 150</t>
  </si>
  <si>
    <t>2 02 35469 05 0000 150</t>
  </si>
  <si>
    <t xml:space="preserve">  Единая субвенция местным бюджетам из бюджета субъекта Российской Федерации</t>
  </si>
  <si>
    <t xml:space="preserve">  Единая субвенция бюджетам муниципальных районов из бюджета субъекта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</si>
  <si>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</si>
  <si>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</si>
  <si>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>2 02 36900 00 0000 150</t>
  </si>
  <si>
    <t>2 02 36900 05 0000 150</t>
  </si>
  <si>
    <t xml:space="preserve"> 2 02 39999 00 0000 150</t>
  </si>
  <si>
    <t>2 02 39999 05 0000 150</t>
  </si>
  <si>
    <t>2 02 45303 00 0000 150</t>
  </si>
  <si>
    <t>2 02 45303 05 0000 150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</si>
  <si>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</si>
  <si>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</si>
  <si>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</si>
  <si>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</si>
  <si>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</si>
  <si>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</si>
  <si>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межселенных территориях</t>
  </si>
  <si>
    <t xml:space="preserve"> 000 1090405305 0000 110</t>
  </si>
  <si>
    <t>норматив отчислений в бюджет в 2021г. составил 60%</t>
  </si>
  <si>
    <t>Норматив отчислений в районный бюджет составил 56,7900821%     = 13% установлено статьей 61.1 Бюджетного Кодекса РФ и 43,7900821% по дополнительному  нормативу.                                                               По КБК 10102080 НДФЛ в части суммы налога, превышающей 650т.р доп. норматив установлен в размере 38,0973714%</t>
  </si>
  <si>
    <t>Дифференцированный норматив отчислений в местный бюджет на 2021г. установлен в размере 0,34957%.</t>
  </si>
  <si>
    <t>Отклонение связано с взысканием недоимки с организаций и физических лиц. А также оплатой текущих платежей за 4 квартал 2020 года в первом квартале 2021г.</t>
  </si>
  <si>
    <t xml:space="preserve">Поступления ЕСХН за 2021 год осуществлялись по результатам представленных деклараций по итогам работы сельскохозяйственных товаропроизводителей за 2020 год и авансовых платежей 2021 года. </t>
  </si>
  <si>
    <t>за первое полугодие 2021 года  приобретено патентов – 255.</t>
  </si>
  <si>
    <t xml:space="preserve">Поступления обеспечены перечислением сумм налога от основного плательщика АО «Корпорация развития Дальнего Востока» </t>
  </si>
  <si>
    <t xml:space="preserve">Отклонение связано с увеличением обращений кредитных организаций по взысканию задолженности с организаций и физических лиц. </t>
  </si>
  <si>
    <t>произведена установка рекламной конструкции ООО «Винлаб».</t>
  </si>
  <si>
    <t xml:space="preserve">Количество действующих договоров аренды по состоянию на 01.01.2022г. – 1925, в том числе заключенных с юридическими лицами – 204, с физическими  лицами 1721. </t>
  </si>
  <si>
    <t>числится 15 действующих договоров аренды объектов, находящихся в собственности муниципального района</t>
  </si>
  <si>
    <t>Доходы в районный бюджет от оказания платных услуг в 2021г. перечислены казенным учреждением МКУ «Управление культуры» и МКУ «Управление образования»</t>
  </si>
  <si>
    <t>Заключены 340 договоров  купли – продажи, проведено 12 аукционов, проведена передача земельных участков под объектами капитального строительства.</t>
  </si>
  <si>
    <r>
      <t xml:space="preserve">В 2021 году установлен </t>
    </r>
    <r>
      <rPr>
        <sz val="11"/>
        <rFont val="Times New Roman"/>
        <family val="1"/>
        <charset val="204"/>
      </rPr>
      <t>единый норматив отчислений в размере 2%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</si>
</sst>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24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2" borderId="1" xfId="55" applyNumberFormat="1" applyProtection="1"/>
    <xf numFmtId="0" fontId="15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" fontId="19" fillId="0" borderId="47" xfId="40" applyNumberFormat="1" applyFont="1" applyBorder="1" applyProtection="1">
      <alignment horizontal="right" shrinkToFit="1"/>
    </xf>
    <xf numFmtId="0" fontId="19" fillId="0" borderId="47" xfId="43" applyNumberFormat="1" applyFont="1" applyBorder="1" applyAlignment="1" applyProtection="1">
      <alignment horizontal="justify" vertical="top" wrapText="1"/>
    </xf>
    <xf numFmtId="49" fontId="19" fillId="0" borderId="47" xfId="45" applyNumberFormat="1" applyFont="1" applyBorder="1" applyProtection="1">
      <alignment horizontal="center"/>
    </xf>
    <xf numFmtId="0" fontId="19" fillId="4" borderId="47" xfId="48" applyNumberFormat="1" applyFont="1" applyFill="1" applyBorder="1" applyAlignment="1" applyProtection="1">
      <alignment horizontal="justify" vertical="top" wrapText="1"/>
    </xf>
    <xf numFmtId="49" fontId="19" fillId="4" borderId="47" xfId="50" applyNumberFormat="1" applyFont="1" applyFill="1" applyBorder="1" applyProtection="1">
      <alignment horizontal="center"/>
    </xf>
    <xf numFmtId="4" fontId="19" fillId="4" borderId="47" xfId="40" applyNumberFormat="1" applyFont="1" applyFill="1" applyBorder="1" applyProtection="1">
      <alignment horizontal="right" shrinkToFit="1"/>
    </xf>
    <xf numFmtId="0" fontId="19" fillId="0" borderId="47" xfId="48" applyNumberFormat="1" applyFont="1" applyBorder="1" applyAlignment="1" applyProtection="1">
      <alignment horizontal="justify" vertical="top" wrapText="1"/>
    </xf>
    <xf numFmtId="49" fontId="19" fillId="0" borderId="47" xfId="50" applyNumberFormat="1" applyFont="1" applyBorder="1" applyProtection="1">
      <alignment horizontal="center"/>
    </xf>
    <xf numFmtId="165" fontId="19" fillId="0" borderId="47" xfId="16" applyNumberFormat="1" applyFont="1" applyBorder="1" applyProtection="1"/>
    <xf numFmtId="49" fontId="18" fillId="0" borderId="1" xfId="0" applyNumberFormat="1" applyFont="1" applyFill="1" applyBorder="1" applyAlignment="1" applyProtection="1">
      <alignment horizontal="right"/>
    </xf>
    <xf numFmtId="0" fontId="20" fillId="0" borderId="47" xfId="0" applyFont="1" applyBorder="1" applyAlignment="1">
      <alignment horizontal="center" vertical="center" wrapText="1"/>
    </xf>
    <xf numFmtId="0" fontId="5" fillId="0" borderId="47" xfId="7" applyNumberFormat="1" applyBorder="1" applyProtection="1"/>
    <xf numFmtId="0" fontId="0" fillId="0" borderId="47" xfId="0" applyBorder="1" applyProtection="1">
      <protection locked="0"/>
    </xf>
    <xf numFmtId="0" fontId="15" fillId="0" borderId="47" xfId="0" applyFont="1" applyBorder="1" applyProtection="1">
      <protection locked="0"/>
    </xf>
    <xf numFmtId="0" fontId="0" fillId="4" borderId="47" xfId="0" applyFont="1" applyFill="1" applyBorder="1" applyProtection="1">
      <protection locked="0"/>
    </xf>
    <xf numFmtId="1" fontId="18" fillId="0" borderId="47" xfId="0" applyNumberFormat="1" applyFont="1" applyFill="1" applyBorder="1" applyAlignment="1">
      <alignment horizontal="center" vertical="center" wrapText="1" shrinkToFit="1"/>
    </xf>
    <xf numFmtId="49" fontId="9" fillId="0" borderId="47" xfId="35" applyNumberFormat="1" applyFont="1" applyBorder="1" applyAlignment="1" applyProtection="1">
      <alignment horizontal="center" vertical="center" wrapText="1"/>
    </xf>
    <xf numFmtId="49" fontId="9" fillId="0" borderId="47" xfId="36" applyNumberFormat="1" applyFont="1" applyBorder="1" applyAlignment="1" applyProtection="1">
      <alignment horizontal="center" vertical="center" wrapText="1"/>
    </xf>
    <xf numFmtId="0" fontId="9" fillId="0" borderId="47" xfId="11" applyNumberFormat="1" applyFont="1" applyBorder="1" applyAlignment="1" applyProtection="1">
      <alignment horizontal="center"/>
    </xf>
    <xf numFmtId="0" fontId="19" fillId="0" borderId="47" xfId="37" applyNumberFormat="1" applyFont="1" applyBorder="1" applyAlignment="1" applyProtection="1">
      <alignment horizontal="justify" vertical="top" wrapText="1"/>
    </xf>
    <xf numFmtId="49" fontId="19" fillId="0" borderId="47" xfId="39" applyNumberFormat="1" applyFont="1" applyBorder="1" applyProtection="1">
      <alignment horizontal="center"/>
    </xf>
    <xf numFmtId="0" fontId="20" fillId="0" borderId="4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justify" vertical="top" wrapText="1"/>
    </xf>
    <xf numFmtId="4" fontId="19" fillId="0" borderId="16" xfId="40" applyNumberFormat="1" applyFont="1" applyProtection="1">
      <alignment horizontal="right" shrinkToFit="1"/>
    </xf>
    <xf numFmtId="4" fontId="4" fillId="0" borderId="16" xfId="40" applyNumberFormat="1" applyFont="1" applyProtection="1">
      <alignment horizontal="right" shrinkToFit="1"/>
    </xf>
    <xf numFmtId="0" fontId="21" fillId="0" borderId="0" xfId="0" applyFont="1" applyAlignment="1">
      <alignment horizontal="justify"/>
    </xf>
    <xf numFmtId="4" fontId="19" fillId="0" borderId="30" xfId="40" applyNumberFormat="1" applyFont="1" applyBorder="1" applyAlignment="1" applyProtection="1">
      <alignment horizontal="right"/>
    </xf>
    <xf numFmtId="4" fontId="19" fillId="0" borderId="16" xfId="40" applyNumberFormat="1" applyFont="1" applyAlignment="1" applyProtection="1">
      <alignment horizontal="right"/>
    </xf>
    <xf numFmtId="0" fontId="19" fillId="0" borderId="52" xfId="48" applyNumberFormat="1" applyFont="1" applyBorder="1" applyAlignment="1" applyProtection="1">
      <alignment horizontal="justify" vertical="top" wrapText="1"/>
    </xf>
    <xf numFmtId="4" fontId="19" fillId="0" borderId="24" xfId="40" applyNumberFormat="1" applyFont="1" applyBorder="1" applyAlignment="1" applyProtection="1">
      <alignment horizontal="right"/>
    </xf>
    <xf numFmtId="4" fontId="19" fillId="0" borderId="47" xfId="40" applyNumberFormat="1" applyFont="1" applyBorder="1" applyAlignment="1" applyProtection="1">
      <alignment horizontal="right"/>
    </xf>
    <xf numFmtId="0" fontId="19" fillId="0" borderId="50" xfId="48" applyNumberFormat="1" applyFont="1" applyBorder="1" applyAlignment="1" applyProtection="1">
      <alignment horizontal="justify" vertical="top" wrapText="1"/>
    </xf>
    <xf numFmtId="49" fontId="19" fillId="0" borderId="50" xfId="50" applyNumberFormat="1" applyFont="1" applyBorder="1" applyProtection="1">
      <alignment horizontal="center"/>
    </xf>
    <xf numFmtId="4" fontId="19" fillId="0" borderId="50" xfId="40" applyNumberFormat="1" applyFont="1" applyBorder="1" applyAlignment="1" applyProtection="1">
      <alignment horizontal="right"/>
    </xf>
    <xf numFmtId="4" fontId="19" fillId="4" borderId="47" xfId="40" applyNumberFormat="1" applyFont="1" applyFill="1" applyBorder="1" applyAlignment="1" applyProtection="1">
      <alignment horizontal="right"/>
    </xf>
    <xf numFmtId="0" fontId="16" fillId="0" borderId="1" xfId="19" applyNumberFormat="1" applyFont="1" applyAlignment="1" applyProtection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2" fillId="4" borderId="47" xfId="0" applyFont="1" applyFill="1" applyBorder="1" applyAlignment="1" applyProtection="1">
      <alignment wrapText="1"/>
      <protection locked="0"/>
    </xf>
    <xf numFmtId="0" fontId="22" fillId="0" borderId="47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22" fillId="0" borderId="50" xfId="0" applyFont="1" applyBorder="1" applyAlignment="1">
      <alignment horizontal="justify" vertical="top"/>
    </xf>
    <xf numFmtId="0" fontId="0" fillId="0" borderId="51" xfId="0" applyFont="1" applyBorder="1" applyAlignment="1">
      <alignment vertical="top"/>
    </xf>
    <xf numFmtId="0" fontId="0" fillId="0" borderId="49" xfId="0" applyFont="1" applyBorder="1" applyAlignment="1">
      <alignment vertical="top"/>
    </xf>
    <xf numFmtId="49" fontId="23" fillId="0" borderId="48" xfId="51" applyNumberFormat="1" applyFont="1" applyBorder="1" applyAlignment="1" applyProtection="1">
      <alignment horizontal="justify" vertical="top" wrapText="1"/>
    </xf>
    <xf numFmtId="0" fontId="0" fillId="0" borderId="47" xfId="0" applyFont="1" applyBorder="1" applyProtection="1">
      <protection locked="0"/>
    </xf>
    <xf numFmtId="0" fontId="23" fillId="0" borderId="47" xfId="0" applyFont="1" applyBorder="1" applyAlignment="1">
      <alignment wrapText="1"/>
    </xf>
    <xf numFmtId="0" fontId="22" fillId="0" borderId="47" xfId="0" applyFont="1" applyFill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23" fillId="0" borderId="47" xfId="0" applyFont="1" applyBorder="1" applyAlignment="1">
      <alignment horizontal="justify" wrapText="1"/>
    </xf>
    <xf numFmtId="0" fontId="22" fillId="0" borderId="47" xfId="0" applyFont="1" applyBorder="1" applyAlignment="1">
      <alignment horizontal="justify" vertical="top" wrapText="1"/>
    </xf>
    <xf numFmtId="0" fontId="0" fillId="0" borderId="47" xfId="0" applyFont="1" applyBorder="1" applyAlignment="1">
      <alignment vertical="top" wrapText="1"/>
    </xf>
    <xf numFmtId="0" fontId="22" fillId="0" borderId="47" xfId="0" applyFont="1" applyBorder="1" applyAlignment="1">
      <alignment horizontal="justify" vertical="top"/>
    </xf>
    <xf numFmtId="0" fontId="22" fillId="0" borderId="50" xfId="0" applyFont="1" applyFill="1" applyBorder="1" applyAlignment="1">
      <alignment horizontal="justify" vertical="top" wrapText="1"/>
    </xf>
    <xf numFmtId="0" fontId="0" fillId="0" borderId="49" xfId="0" applyFont="1" applyBorder="1" applyAlignment="1">
      <alignment wrapText="1"/>
    </xf>
    <xf numFmtId="0" fontId="22" fillId="0" borderId="0" xfId="0" applyFont="1" applyAlignment="1">
      <alignment vertical="top" wrapText="1"/>
    </xf>
    <xf numFmtId="0" fontId="22" fillId="0" borderId="47" xfId="0" applyFont="1" applyBorder="1" applyAlignment="1">
      <alignment horizontal="justify" vertical="top" wrapText="1"/>
    </xf>
    <xf numFmtId="0" fontId="22" fillId="0" borderId="47" xfId="0" applyFont="1" applyBorder="1" applyAlignment="1">
      <alignment vertical="top" wrapText="1"/>
    </xf>
    <xf numFmtId="0" fontId="22" fillId="0" borderId="47" xfId="0" applyFont="1" applyBorder="1" applyAlignment="1" applyProtection="1">
      <alignment vertical="top" wrapText="1"/>
      <protection locked="0"/>
    </xf>
    <xf numFmtId="0" fontId="22" fillId="0" borderId="47" xfId="0" applyFont="1" applyBorder="1" applyAlignment="1">
      <alignment horizontal="justify"/>
    </xf>
    <xf numFmtId="49" fontId="23" fillId="4" borderId="47" xfId="27" applyNumberFormat="1" applyFont="1" applyFill="1" applyBorder="1" applyAlignment="1" applyProtection="1">
      <alignment horizontal="justify" vertical="center" wrapText="1"/>
    </xf>
    <xf numFmtId="0" fontId="0" fillId="0" borderId="49" xfId="0" applyFont="1" applyBorder="1" applyProtection="1">
      <protection locked="0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tabSelected="1" zoomScaleNormal="100" zoomScaleSheetLayoutView="100" workbookViewId="0">
      <selection activeCell="K12" sqref="K12"/>
    </sheetView>
  </sheetViews>
  <sheetFormatPr defaultRowHeight="15"/>
  <cols>
    <col min="1" max="1" width="64.42578125" style="1" customWidth="1"/>
    <col min="2" max="2" width="25.42578125" style="1" customWidth="1"/>
    <col min="3" max="3" width="18.7109375" style="1" customWidth="1"/>
    <col min="4" max="4" width="19.5703125" style="1" customWidth="1"/>
    <col min="5" max="5" width="18.85546875" style="1" customWidth="1"/>
    <col min="6" max="6" width="16.7109375" style="1" customWidth="1"/>
    <col min="7" max="7" width="12.28515625" style="1" customWidth="1"/>
    <col min="8" max="8" width="36.140625" style="1" customWidth="1"/>
    <col min="9" max="16384" width="9.140625" style="1"/>
  </cols>
  <sheetData>
    <row r="1" spans="1:12" ht="6.75" customHeight="1"/>
    <row r="2" spans="1:12">
      <c r="A2" s="48" t="s">
        <v>289</v>
      </c>
      <c r="B2" s="49"/>
      <c r="C2" s="50"/>
      <c r="D2" s="50"/>
      <c r="E2" s="50"/>
      <c r="F2" s="50"/>
    </row>
    <row r="3" spans="1:12" ht="23.25" customHeight="1">
      <c r="A3" s="49"/>
      <c r="B3" s="49"/>
      <c r="C3" s="50"/>
      <c r="D3" s="50"/>
      <c r="E3" s="50"/>
      <c r="F3" s="50"/>
    </row>
    <row r="4" spans="1:12" ht="15" customHeight="1">
      <c r="A4" s="2"/>
      <c r="B4" s="5"/>
      <c r="C4" s="7"/>
      <c r="D4" s="7"/>
      <c r="E4" s="3"/>
      <c r="F4" s="22" t="s">
        <v>98</v>
      </c>
      <c r="G4" s="4"/>
    </row>
    <row r="5" spans="1:12" ht="140.44999999999999" customHeight="1">
      <c r="A5" s="28" t="s">
        <v>0</v>
      </c>
      <c r="B5" s="23" t="s">
        <v>99</v>
      </c>
      <c r="C5" s="23" t="s">
        <v>290</v>
      </c>
      <c r="D5" s="23" t="s">
        <v>291</v>
      </c>
      <c r="E5" s="23" t="s">
        <v>292</v>
      </c>
      <c r="F5" s="23" t="s">
        <v>100</v>
      </c>
      <c r="G5" s="23" t="s">
        <v>101</v>
      </c>
      <c r="H5" s="34" t="s">
        <v>102</v>
      </c>
      <c r="L5" s="38"/>
    </row>
    <row r="6" spans="1:12" ht="15.75" customHeight="1">
      <c r="A6" s="29" t="s">
        <v>1</v>
      </c>
      <c r="B6" s="29" t="s">
        <v>2</v>
      </c>
      <c r="C6" s="30"/>
      <c r="D6" s="30" t="s">
        <v>3</v>
      </c>
      <c r="E6" s="30" t="s">
        <v>4</v>
      </c>
      <c r="F6" s="31">
        <v>5</v>
      </c>
      <c r="G6" s="24"/>
      <c r="H6" s="25"/>
      <c r="L6" s="38"/>
    </row>
    <row r="7" spans="1:12" ht="21.75" customHeight="1">
      <c r="A7" s="32" t="s">
        <v>5</v>
      </c>
      <c r="B7" s="33"/>
      <c r="C7" s="13">
        <f>C9+C140</f>
        <v>1218649943.1700001</v>
      </c>
      <c r="D7" s="13">
        <f>D9+D140</f>
        <v>1374418381.3600001</v>
      </c>
      <c r="E7" s="13">
        <f>E9+E140</f>
        <v>1384824994.5599999</v>
      </c>
      <c r="F7" s="21">
        <f>E7/C7*100</f>
        <v>113.63599549824282</v>
      </c>
      <c r="G7" s="21">
        <f>E7/D7*100</f>
        <v>100.75716487360293</v>
      </c>
      <c r="H7" s="25"/>
      <c r="L7" s="38"/>
    </row>
    <row r="8" spans="1:12" ht="15" customHeight="1">
      <c r="A8" s="14" t="s">
        <v>6</v>
      </c>
      <c r="B8" s="15"/>
      <c r="C8" s="15"/>
      <c r="D8" s="15"/>
      <c r="E8" s="15"/>
      <c r="F8" s="21"/>
      <c r="G8" s="21"/>
      <c r="H8" s="25"/>
    </row>
    <row r="9" spans="1:12" ht="15.75">
      <c r="A9" s="16" t="s">
        <v>7</v>
      </c>
      <c r="B9" s="17" t="s">
        <v>103</v>
      </c>
      <c r="C9" s="18">
        <f>C10+C17+C27+C43+C51+C60+C76+C83+C90+C94+C135</f>
        <v>410655000</v>
      </c>
      <c r="D9" s="18">
        <f>D10+D17+D27+D43+D51+D60+D76+D83+D90+D94+D135</f>
        <v>440415678.13999999</v>
      </c>
      <c r="E9" s="18">
        <f>E10+E17+E27+E43+E51+E56+E60+E76+E83+E90+E94+E135</f>
        <v>526626466.77999997</v>
      </c>
      <c r="F9" s="21">
        <f t="shared" ref="F9:F90" si="0">E9/C9*100</f>
        <v>128.24060751238872</v>
      </c>
      <c r="G9" s="21">
        <f t="shared" ref="G9:G90" si="1">E9/D9*100</f>
        <v>119.57486822542116</v>
      </c>
      <c r="H9" s="25"/>
    </row>
    <row r="10" spans="1:12" ht="15.75">
      <c r="A10" s="16" t="s">
        <v>8</v>
      </c>
      <c r="B10" s="17" t="s">
        <v>104</v>
      </c>
      <c r="C10" s="18">
        <f>C11</f>
        <v>320111000</v>
      </c>
      <c r="D10" s="18">
        <v>265310000</v>
      </c>
      <c r="E10" s="18">
        <f>E11</f>
        <v>311769889.17000002</v>
      </c>
      <c r="F10" s="21">
        <f t="shared" si="0"/>
        <v>97.394306715483069</v>
      </c>
      <c r="G10" s="21">
        <f t="shared" si="1"/>
        <v>117.51154844144587</v>
      </c>
      <c r="H10" s="25"/>
    </row>
    <row r="11" spans="1:12" ht="15.75">
      <c r="A11" s="16" t="s">
        <v>9</v>
      </c>
      <c r="B11" s="17" t="s">
        <v>105</v>
      </c>
      <c r="C11" s="18">
        <f>SUM(C12:C15)</f>
        <v>320111000</v>
      </c>
      <c r="D11" s="18">
        <f>D12+D13+D14+D15</f>
        <v>265310000</v>
      </c>
      <c r="E11" s="18">
        <f>SUM(E12:E16)</f>
        <v>311769889.17000002</v>
      </c>
      <c r="F11" s="21">
        <f t="shared" si="0"/>
        <v>97.394306715483069</v>
      </c>
      <c r="G11" s="21">
        <f t="shared" si="1"/>
        <v>117.51154844144587</v>
      </c>
      <c r="H11" s="54" t="s">
        <v>378</v>
      </c>
    </row>
    <row r="12" spans="1:12" ht="82.5" customHeight="1">
      <c r="A12" s="19" t="s">
        <v>10</v>
      </c>
      <c r="B12" s="20" t="s">
        <v>106</v>
      </c>
      <c r="C12" s="13">
        <v>317911000</v>
      </c>
      <c r="D12" s="13">
        <v>263135000</v>
      </c>
      <c r="E12" s="13">
        <v>307682044.24000001</v>
      </c>
      <c r="F12" s="21">
        <f t="shared" si="0"/>
        <v>96.782446735092535</v>
      </c>
      <c r="G12" s="21">
        <f t="shared" si="1"/>
        <v>116.92934966462083</v>
      </c>
      <c r="H12" s="55"/>
    </row>
    <row r="13" spans="1:12" ht="113.25" customHeight="1">
      <c r="A13" s="19" t="s">
        <v>11</v>
      </c>
      <c r="B13" s="20" t="s">
        <v>107</v>
      </c>
      <c r="C13" s="13">
        <v>650000</v>
      </c>
      <c r="D13" s="13">
        <v>675000</v>
      </c>
      <c r="E13" s="13">
        <v>678353.21</v>
      </c>
      <c r="F13" s="21">
        <f t="shared" si="0"/>
        <v>104.3620323076923</v>
      </c>
      <c r="G13" s="21">
        <f t="shared" si="1"/>
        <v>100.49677185185185</v>
      </c>
      <c r="H13" s="55"/>
    </row>
    <row r="14" spans="1:12" ht="51" customHeight="1">
      <c r="A14" s="19" t="s">
        <v>12</v>
      </c>
      <c r="B14" s="20" t="s">
        <v>108</v>
      </c>
      <c r="C14" s="13">
        <v>1550000</v>
      </c>
      <c r="D14" s="13">
        <v>1500000</v>
      </c>
      <c r="E14" s="13">
        <v>2355815.63</v>
      </c>
      <c r="F14" s="21">
        <f t="shared" si="0"/>
        <v>151.98810516129032</v>
      </c>
      <c r="G14" s="21">
        <f t="shared" si="1"/>
        <v>157.05437533333333</v>
      </c>
      <c r="H14" s="55"/>
    </row>
    <row r="15" spans="1:12" ht="99" customHeight="1">
      <c r="A15" s="19" t="s">
        <v>13</v>
      </c>
      <c r="B15" s="20" t="s">
        <v>109</v>
      </c>
      <c r="C15" s="13">
        <v>0</v>
      </c>
      <c r="D15" s="13">
        <v>0</v>
      </c>
      <c r="E15" s="13">
        <v>625598.11</v>
      </c>
      <c r="F15" s="21"/>
      <c r="G15" s="21"/>
      <c r="H15" s="55"/>
    </row>
    <row r="16" spans="1:12" ht="99" customHeight="1">
      <c r="A16" s="19" t="s">
        <v>293</v>
      </c>
      <c r="B16" s="20" t="s">
        <v>294</v>
      </c>
      <c r="C16" s="13">
        <v>0</v>
      </c>
      <c r="D16" s="13">
        <v>0</v>
      </c>
      <c r="E16" s="13">
        <v>428077.98</v>
      </c>
      <c r="F16" s="21"/>
      <c r="G16" s="21"/>
      <c r="H16" s="56"/>
    </row>
    <row r="17" spans="1:8" ht="69" customHeight="1">
      <c r="A17" s="16" t="s">
        <v>14</v>
      </c>
      <c r="B17" s="17" t="s">
        <v>110</v>
      </c>
      <c r="C17" s="18">
        <f>C18</f>
        <v>20500000</v>
      </c>
      <c r="D17" s="18">
        <f>D18</f>
        <v>22550000</v>
      </c>
      <c r="E17" s="18">
        <f>E18</f>
        <v>24041494.629999999</v>
      </c>
      <c r="F17" s="21">
        <f t="shared" si="0"/>
        <v>117.2755835609756</v>
      </c>
      <c r="G17" s="21">
        <f t="shared" si="1"/>
        <v>106.61416687361418</v>
      </c>
      <c r="H17" s="57" t="s">
        <v>379</v>
      </c>
    </row>
    <row r="18" spans="1:8" ht="36" customHeight="1">
      <c r="A18" s="19" t="s">
        <v>15</v>
      </c>
      <c r="B18" s="20" t="s">
        <v>111</v>
      </c>
      <c r="C18" s="13">
        <f>C19+C21+C23+C25</f>
        <v>20500000</v>
      </c>
      <c r="D18" s="13">
        <f>D19+D21+D23+D25</f>
        <v>22550000</v>
      </c>
      <c r="E18" s="13">
        <f>E19+E21+E23+E25</f>
        <v>24041494.629999999</v>
      </c>
      <c r="F18" s="21">
        <f t="shared" si="0"/>
        <v>117.2755835609756</v>
      </c>
      <c r="G18" s="21">
        <f t="shared" si="1"/>
        <v>106.61416687361418</v>
      </c>
      <c r="H18" s="58"/>
    </row>
    <row r="19" spans="1:8" ht="82.5" customHeight="1">
      <c r="A19" s="19" t="s">
        <v>16</v>
      </c>
      <c r="B19" s="20" t="s">
        <v>112</v>
      </c>
      <c r="C19" s="13">
        <f>C20</f>
        <v>9550000</v>
      </c>
      <c r="D19" s="13">
        <v>9550000</v>
      </c>
      <c r="E19" s="13">
        <f>E20</f>
        <v>11098986.51</v>
      </c>
      <c r="F19" s="21">
        <f t="shared" si="0"/>
        <v>116.2197540314136</v>
      </c>
      <c r="G19" s="21">
        <f t="shared" si="1"/>
        <v>116.2197540314136</v>
      </c>
      <c r="H19" s="58"/>
    </row>
    <row r="20" spans="1:8" ht="116.25" customHeight="1">
      <c r="A20" s="19" t="s">
        <v>17</v>
      </c>
      <c r="B20" s="20" t="s">
        <v>113</v>
      </c>
      <c r="C20" s="13">
        <v>9550000</v>
      </c>
      <c r="D20" s="13">
        <v>9550000</v>
      </c>
      <c r="E20" s="13">
        <v>11098986.51</v>
      </c>
      <c r="F20" s="21">
        <f t="shared" si="0"/>
        <v>116.2197540314136</v>
      </c>
      <c r="G20" s="21">
        <f t="shared" si="1"/>
        <v>116.2197540314136</v>
      </c>
      <c r="H20" s="58"/>
    </row>
    <row r="21" spans="1:8" ht="97.5" customHeight="1">
      <c r="A21" s="19" t="s">
        <v>18</v>
      </c>
      <c r="B21" s="20" t="s">
        <v>114</v>
      </c>
      <c r="C21" s="13">
        <f>C22</f>
        <v>65000</v>
      </c>
      <c r="D21" s="13">
        <v>65000</v>
      </c>
      <c r="E21" s="13">
        <f>E22</f>
        <v>78056.19</v>
      </c>
      <c r="F21" s="21">
        <f t="shared" si="0"/>
        <v>120.08644615384615</v>
      </c>
      <c r="G21" s="21">
        <f t="shared" si="1"/>
        <v>120.08644615384615</v>
      </c>
      <c r="H21" s="58"/>
    </row>
    <row r="22" spans="1:8" ht="132" customHeight="1">
      <c r="A22" s="19" t="s">
        <v>19</v>
      </c>
      <c r="B22" s="20" t="s">
        <v>115</v>
      </c>
      <c r="C22" s="13">
        <v>65000</v>
      </c>
      <c r="D22" s="13">
        <v>65000</v>
      </c>
      <c r="E22" s="13">
        <v>78056.19</v>
      </c>
      <c r="F22" s="21">
        <f t="shared" si="0"/>
        <v>120.08644615384615</v>
      </c>
      <c r="G22" s="21">
        <f t="shared" si="1"/>
        <v>120.08644615384615</v>
      </c>
      <c r="H22" s="58"/>
    </row>
    <row r="23" spans="1:8" ht="81.75" customHeight="1">
      <c r="A23" s="19" t="s">
        <v>20</v>
      </c>
      <c r="B23" s="20" t="s">
        <v>116</v>
      </c>
      <c r="C23" s="13">
        <f>C24</f>
        <v>10785000</v>
      </c>
      <c r="D23" s="13">
        <v>12835000</v>
      </c>
      <c r="E23" s="13">
        <f>E24</f>
        <v>14757114.07</v>
      </c>
      <c r="F23" s="21">
        <f t="shared" si="0"/>
        <v>136.82998674084376</v>
      </c>
      <c r="G23" s="21">
        <f t="shared" si="1"/>
        <v>114.97556735488898</v>
      </c>
      <c r="H23" s="58"/>
    </row>
    <row r="24" spans="1:8" ht="127.5" customHeight="1">
      <c r="A24" s="19" t="s">
        <v>21</v>
      </c>
      <c r="B24" s="20" t="s">
        <v>118</v>
      </c>
      <c r="C24" s="13">
        <v>10785000</v>
      </c>
      <c r="D24" s="13">
        <v>12835000</v>
      </c>
      <c r="E24" s="13">
        <v>14757114.07</v>
      </c>
      <c r="F24" s="21">
        <f t="shared" si="0"/>
        <v>136.82998674084376</v>
      </c>
      <c r="G24" s="21">
        <f t="shared" si="1"/>
        <v>114.97556735488898</v>
      </c>
      <c r="H24" s="58"/>
    </row>
    <row r="25" spans="1:8" ht="81.75" customHeight="1">
      <c r="A25" s="19" t="s">
        <v>22</v>
      </c>
      <c r="B25" s="20" t="s">
        <v>119</v>
      </c>
      <c r="C25" s="13">
        <f>C26</f>
        <v>100000</v>
      </c>
      <c r="D25" s="13">
        <v>100000</v>
      </c>
      <c r="E25" s="13">
        <f>E26</f>
        <v>-1892662.14</v>
      </c>
      <c r="F25" s="21"/>
      <c r="G25" s="21"/>
      <c r="H25" s="58"/>
    </row>
    <row r="26" spans="1:8" ht="132" customHeight="1">
      <c r="A26" s="19" t="s">
        <v>23</v>
      </c>
      <c r="B26" s="20" t="s">
        <v>117</v>
      </c>
      <c r="C26" s="13">
        <v>100000</v>
      </c>
      <c r="D26" s="13">
        <v>100000</v>
      </c>
      <c r="E26" s="13">
        <v>-1892662.14</v>
      </c>
      <c r="F26" s="21"/>
      <c r="G26" s="21"/>
      <c r="H26" s="58"/>
    </row>
    <row r="27" spans="1:8" s="9" customFormat="1" ht="15.75">
      <c r="A27" s="16" t="s">
        <v>24</v>
      </c>
      <c r="B27" s="17" t="s">
        <v>120</v>
      </c>
      <c r="C27" s="18">
        <f>C35+C38+C41</f>
        <v>1895000</v>
      </c>
      <c r="D27" s="18">
        <f>D28+D35+D38+D41</f>
        <v>9350000</v>
      </c>
      <c r="E27" s="18">
        <f>E28+E35+E38+E41</f>
        <v>11309948.77</v>
      </c>
      <c r="F27" s="21">
        <f t="shared" si="0"/>
        <v>596.8310696569921</v>
      </c>
      <c r="G27" s="21">
        <f t="shared" si="1"/>
        <v>120.96201893048129</v>
      </c>
      <c r="H27" s="26"/>
    </row>
    <row r="28" spans="1:8" s="9" customFormat="1" ht="31.5">
      <c r="A28" s="19" t="s">
        <v>295</v>
      </c>
      <c r="B28" s="20" t="s">
        <v>301</v>
      </c>
      <c r="C28" s="39">
        <v>700000</v>
      </c>
      <c r="D28" s="39">
        <v>700000</v>
      </c>
      <c r="E28" s="39">
        <v>964413.9</v>
      </c>
      <c r="F28" s="21">
        <f t="shared" si="0"/>
        <v>137.77341428571427</v>
      </c>
      <c r="G28" s="21">
        <f t="shared" si="1"/>
        <v>137.77341428571427</v>
      </c>
      <c r="H28" s="59" t="s">
        <v>390</v>
      </c>
    </row>
    <row r="29" spans="1:8" s="9" customFormat="1" ht="31.5">
      <c r="A29" s="19" t="s">
        <v>296</v>
      </c>
      <c r="B29" s="20" t="s">
        <v>302</v>
      </c>
      <c r="C29" s="40">
        <v>440000</v>
      </c>
      <c r="D29" s="40">
        <v>440000</v>
      </c>
      <c r="E29" s="40">
        <v>722329.76</v>
      </c>
      <c r="F29" s="21">
        <f t="shared" si="0"/>
        <v>164.16585454545455</v>
      </c>
      <c r="G29" s="21">
        <f t="shared" si="1"/>
        <v>164.16585454545455</v>
      </c>
      <c r="H29" s="26"/>
    </row>
    <row r="30" spans="1:8" s="9" customFormat="1" ht="31.5">
      <c r="A30" s="19" t="s">
        <v>296</v>
      </c>
      <c r="B30" s="20" t="s">
        <v>303</v>
      </c>
      <c r="C30" s="40">
        <v>440000</v>
      </c>
      <c r="D30" s="40">
        <v>440000</v>
      </c>
      <c r="E30" s="40">
        <v>721929.76</v>
      </c>
      <c r="F30" s="21">
        <f t="shared" si="0"/>
        <v>164.07494545454546</v>
      </c>
      <c r="G30" s="21">
        <f t="shared" si="1"/>
        <v>164.07494545454546</v>
      </c>
      <c r="H30" s="26"/>
    </row>
    <row r="31" spans="1:8" s="9" customFormat="1" ht="47.25">
      <c r="A31" s="19" t="s">
        <v>297</v>
      </c>
      <c r="B31" s="20" t="s">
        <v>304</v>
      </c>
      <c r="C31" s="40">
        <v>0</v>
      </c>
      <c r="D31" s="40">
        <v>0</v>
      </c>
      <c r="E31" s="40">
        <v>400</v>
      </c>
      <c r="F31" s="21"/>
      <c r="G31" s="21"/>
      <c r="H31" s="26"/>
    </row>
    <row r="32" spans="1:8" s="9" customFormat="1" ht="47.25">
      <c r="A32" s="19" t="s">
        <v>298</v>
      </c>
      <c r="B32" s="20" t="s">
        <v>305</v>
      </c>
      <c r="C32" s="40">
        <v>260000</v>
      </c>
      <c r="D32" s="40">
        <v>260000</v>
      </c>
      <c r="E32" s="40">
        <v>242084.14</v>
      </c>
      <c r="F32" s="21">
        <f t="shared" si="0"/>
        <v>93.109284615384624</v>
      </c>
      <c r="G32" s="21">
        <f t="shared" si="1"/>
        <v>93.109284615384624</v>
      </c>
      <c r="H32" s="26"/>
    </row>
    <row r="33" spans="1:8" s="9" customFormat="1" ht="63">
      <c r="A33" s="19" t="s">
        <v>299</v>
      </c>
      <c r="B33" s="20" t="s">
        <v>306</v>
      </c>
      <c r="C33" s="40">
        <v>260000</v>
      </c>
      <c r="D33" s="40">
        <v>260000</v>
      </c>
      <c r="E33" s="40">
        <v>242084.15</v>
      </c>
      <c r="F33" s="21">
        <f t="shared" si="0"/>
        <v>93.109288461538469</v>
      </c>
      <c r="G33" s="21">
        <f t="shared" si="1"/>
        <v>93.109288461538469</v>
      </c>
      <c r="H33" s="26"/>
    </row>
    <row r="34" spans="1:8" s="9" customFormat="1" ht="63">
      <c r="A34" s="19" t="s">
        <v>300</v>
      </c>
      <c r="B34" s="20" t="s">
        <v>307</v>
      </c>
      <c r="C34" s="18"/>
      <c r="D34" s="18"/>
      <c r="E34" s="40">
        <v>-0.01</v>
      </c>
      <c r="F34" s="21"/>
      <c r="G34" s="21"/>
      <c r="H34" s="26"/>
    </row>
    <row r="35" spans="1:8" ht="31.5">
      <c r="A35" s="19" t="s">
        <v>25</v>
      </c>
      <c r="B35" s="20" t="s">
        <v>121</v>
      </c>
      <c r="C35" s="13">
        <v>730000</v>
      </c>
      <c r="D35" s="13">
        <v>1300000</v>
      </c>
      <c r="E35" s="13">
        <v>1309983.21</v>
      </c>
      <c r="F35" s="21">
        <f t="shared" si="0"/>
        <v>179.44975479452054</v>
      </c>
      <c r="G35" s="21">
        <f t="shared" si="1"/>
        <v>100.76793923076923</v>
      </c>
      <c r="H35" s="60" t="s">
        <v>380</v>
      </c>
    </row>
    <row r="36" spans="1:8" ht="31.5">
      <c r="A36" s="19" t="s">
        <v>25</v>
      </c>
      <c r="B36" s="20" t="s">
        <v>122</v>
      </c>
      <c r="C36" s="13">
        <v>730000</v>
      </c>
      <c r="D36" s="13">
        <v>1300000</v>
      </c>
      <c r="E36" s="13">
        <v>1310543.01</v>
      </c>
      <c r="F36" s="21">
        <f t="shared" si="0"/>
        <v>179.52643972602741</v>
      </c>
      <c r="G36" s="21">
        <f t="shared" si="1"/>
        <v>100.81100076923077</v>
      </c>
      <c r="H36" s="61"/>
    </row>
    <row r="37" spans="1:8" ht="47.25">
      <c r="A37" s="19" t="s">
        <v>26</v>
      </c>
      <c r="B37" s="20" t="s">
        <v>123</v>
      </c>
      <c r="C37" s="13">
        <v>0</v>
      </c>
      <c r="D37" s="13">
        <v>0</v>
      </c>
      <c r="E37" s="13">
        <v>-559.79999999999995</v>
      </c>
      <c r="F37" s="21"/>
      <c r="G37" s="21"/>
      <c r="H37" s="53"/>
    </row>
    <row r="38" spans="1:8" ht="15.75">
      <c r="A38" s="19" t="s">
        <v>27</v>
      </c>
      <c r="B38" s="20" t="s">
        <v>124</v>
      </c>
      <c r="C38" s="13">
        <f>C39</f>
        <v>950000</v>
      </c>
      <c r="D38" s="13">
        <v>1950000</v>
      </c>
      <c r="E38" s="40">
        <v>1951276.44</v>
      </c>
      <c r="F38" s="21">
        <f t="shared" si="0"/>
        <v>205.39751999999999</v>
      </c>
      <c r="G38" s="21">
        <f t="shared" si="1"/>
        <v>100.06545846153844</v>
      </c>
      <c r="H38" s="62" t="s">
        <v>381</v>
      </c>
    </row>
    <row r="39" spans="1:8" ht="15.75">
      <c r="A39" s="19" t="s">
        <v>27</v>
      </c>
      <c r="B39" s="20" t="s">
        <v>125</v>
      </c>
      <c r="C39" s="13">
        <v>950000</v>
      </c>
      <c r="D39" s="13">
        <v>1950000</v>
      </c>
      <c r="E39" s="40">
        <v>1951269.76</v>
      </c>
      <c r="F39" s="21">
        <f t="shared" si="0"/>
        <v>205.39681684210524</v>
      </c>
      <c r="G39" s="21">
        <f t="shared" si="1"/>
        <v>100.0651158974359</v>
      </c>
      <c r="H39" s="53"/>
    </row>
    <row r="40" spans="1:8" ht="31.5">
      <c r="A40" s="41" t="s">
        <v>308</v>
      </c>
      <c r="B40" s="20" t="s">
        <v>309</v>
      </c>
      <c r="C40" s="13"/>
      <c r="D40" s="13"/>
      <c r="E40" s="40">
        <v>6.68</v>
      </c>
      <c r="F40" s="21"/>
      <c r="G40" s="21"/>
      <c r="H40" s="53"/>
    </row>
    <row r="41" spans="1:8" ht="31.5">
      <c r="A41" s="19" t="s">
        <v>28</v>
      </c>
      <c r="B41" s="20" t="s">
        <v>126</v>
      </c>
      <c r="C41" s="13">
        <f>C42</f>
        <v>215000</v>
      </c>
      <c r="D41" s="13">
        <f>D42</f>
        <v>5400000</v>
      </c>
      <c r="E41" s="13">
        <f>E42</f>
        <v>7084275.2199999997</v>
      </c>
      <c r="F41" s="21">
        <f t="shared" si="0"/>
        <v>3295.011730232558</v>
      </c>
      <c r="G41" s="21">
        <f t="shared" si="1"/>
        <v>131.19028185185184</v>
      </c>
      <c r="H41" s="63" t="s">
        <v>382</v>
      </c>
    </row>
    <row r="42" spans="1:8" ht="51.75" customHeight="1">
      <c r="A42" s="19" t="s">
        <v>97</v>
      </c>
      <c r="B42" s="20" t="s">
        <v>127</v>
      </c>
      <c r="C42" s="13">
        <v>215000</v>
      </c>
      <c r="D42" s="13">
        <v>5400000</v>
      </c>
      <c r="E42" s="13">
        <v>7084275.2199999997</v>
      </c>
      <c r="F42" s="21">
        <f t="shared" si="0"/>
        <v>3295.011730232558</v>
      </c>
      <c r="G42" s="21">
        <f t="shared" si="1"/>
        <v>131.19028185185184</v>
      </c>
      <c r="H42" s="64"/>
    </row>
    <row r="43" spans="1:8" s="9" customFormat="1" ht="15.75">
      <c r="A43" s="16" t="s">
        <v>29</v>
      </c>
      <c r="B43" s="17" t="s">
        <v>128</v>
      </c>
      <c r="C43" s="18">
        <f>C44+C46</f>
        <v>31333000</v>
      </c>
      <c r="D43" s="18">
        <f>D44+D46</f>
        <v>31333000</v>
      </c>
      <c r="E43" s="18">
        <f>E44+E46</f>
        <v>30370839.57</v>
      </c>
      <c r="F43" s="21">
        <f t="shared" si="0"/>
        <v>96.929242555771864</v>
      </c>
      <c r="G43" s="21">
        <f t="shared" si="1"/>
        <v>96.929242555771864</v>
      </c>
      <c r="H43" s="26"/>
    </row>
    <row r="44" spans="1:8" ht="19.5" customHeight="1">
      <c r="A44" s="19" t="s">
        <v>30</v>
      </c>
      <c r="B44" s="20" t="s">
        <v>129</v>
      </c>
      <c r="C44" s="13">
        <f>C45</f>
        <v>368000</v>
      </c>
      <c r="D44" s="13">
        <f>D45</f>
        <v>368000</v>
      </c>
      <c r="E44" s="13">
        <f>E45</f>
        <v>208732.7</v>
      </c>
      <c r="F44" s="21">
        <f t="shared" si="0"/>
        <v>56.720842391304352</v>
      </c>
      <c r="G44" s="21">
        <f t="shared" si="1"/>
        <v>56.720842391304352</v>
      </c>
      <c r="H44" s="58"/>
    </row>
    <row r="45" spans="1:8" ht="51.75" customHeight="1">
      <c r="A45" s="19" t="s">
        <v>31</v>
      </c>
      <c r="B45" s="20" t="s">
        <v>130</v>
      </c>
      <c r="C45" s="13">
        <v>368000</v>
      </c>
      <c r="D45" s="13">
        <v>368000</v>
      </c>
      <c r="E45" s="13">
        <v>208732.7</v>
      </c>
      <c r="F45" s="21">
        <f t="shared" si="0"/>
        <v>56.720842391304352</v>
      </c>
      <c r="G45" s="21">
        <f t="shared" si="1"/>
        <v>56.720842391304352</v>
      </c>
      <c r="H45" s="58"/>
    </row>
    <row r="46" spans="1:8" ht="15.75">
      <c r="A46" s="19" t="s">
        <v>32</v>
      </c>
      <c r="B46" s="20" t="s">
        <v>131</v>
      </c>
      <c r="C46" s="13">
        <f>C47+C49</f>
        <v>30965000</v>
      </c>
      <c r="D46" s="13">
        <f>D47+D49</f>
        <v>30965000</v>
      </c>
      <c r="E46" s="13">
        <f>E47+E49</f>
        <v>30162106.870000001</v>
      </c>
      <c r="F46" s="21">
        <f t="shared" si="0"/>
        <v>97.407094687550469</v>
      </c>
      <c r="G46" s="21">
        <f t="shared" si="1"/>
        <v>97.407094687550469</v>
      </c>
      <c r="H46" s="58"/>
    </row>
    <row r="47" spans="1:8" ht="15.75">
      <c r="A47" s="19" t="s">
        <v>33</v>
      </c>
      <c r="B47" s="20" t="s">
        <v>132</v>
      </c>
      <c r="C47" s="13">
        <f>C48</f>
        <v>30530000</v>
      </c>
      <c r="D47" s="13">
        <f>D48</f>
        <v>30530000</v>
      </c>
      <c r="E47" s="13">
        <f>E48</f>
        <v>29645484.530000001</v>
      </c>
      <c r="F47" s="21">
        <f t="shared" si="0"/>
        <v>97.102798984605315</v>
      </c>
      <c r="G47" s="21">
        <f t="shared" si="1"/>
        <v>97.102798984605315</v>
      </c>
      <c r="H47" s="58"/>
    </row>
    <row r="48" spans="1:8" ht="83.25" customHeight="1">
      <c r="A48" s="19" t="s">
        <v>34</v>
      </c>
      <c r="B48" s="20" t="s">
        <v>133</v>
      </c>
      <c r="C48" s="13">
        <v>30530000</v>
      </c>
      <c r="D48" s="13">
        <v>30530000</v>
      </c>
      <c r="E48" s="13">
        <v>29645484.530000001</v>
      </c>
      <c r="F48" s="21">
        <f t="shared" si="0"/>
        <v>97.102798984605315</v>
      </c>
      <c r="G48" s="21">
        <f t="shared" si="1"/>
        <v>97.102798984605315</v>
      </c>
      <c r="H48" s="65" t="s">
        <v>383</v>
      </c>
    </row>
    <row r="49" spans="1:8" ht="15.75">
      <c r="A49" s="19" t="s">
        <v>35</v>
      </c>
      <c r="B49" s="20" t="s">
        <v>134</v>
      </c>
      <c r="C49" s="13">
        <f>C50</f>
        <v>435000</v>
      </c>
      <c r="D49" s="13">
        <f>D50</f>
        <v>435000</v>
      </c>
      <c r="E49" s="13">
        <f>E50</f>
        <v>516622.34</v>
      </c>
      <c r="F49" s="21">
        <f t="shared" si="0"/>
        <v>118.76375632183908</v>
      </c>
      <c r="G49" s="21">
        <f t="shared" si="1"/>
        <v>118.76375632183908</v>
      </c>
      <c r="H49" s="58"/>
    </row>
    <row r="50" spans="1:8" ht="33" customHeight="1">
      <c r="A50" s="19" t="s">
        <v>36</v>
      </c>
      <c r="B50" s="20" t="s">
        <v>135</v>
      </c>
      <c r="C50" s="13">
        <v>435000</v>
      </c>
      <c r="D50" s="13">
        <v>435000</v>
      </c>
      <c r="E50" s="13">
        <v>516622.34</v>
      </c>
      <c r="F50" s="21">
        <f t="shared" si="0"/>
        <v>118.76375632183908</v>
      </c>
      <c r="G50" s="21">
        <f t="shared" si="1"/>
        <v>118.76375632183908</v>
      </c>
      <c r="H50" s="58"/>
    </row>
    <row r="51" spans="1:8" s="10" customFormat="1" ht="15.75">
      <c r="A51" s="16" t="s">
        <v>37</v>
      </c>
      <c r="B51" s="17" t="s">
        <v>136</v>
      </c>
      <c r="C51" s="18">
        <f>C52</f>
        <v>4085000</v>
      </c>
      <c r="D51" s="18">
        <f>D52</f>
        <v>3800000</v>
      </c>
      <c r="E51" s="18">
        <f>E52+E54</f>
        <v>4069970.78</v>
      </c>
      <c r="F51" s="21">
        <f t="shared" si="0"/>
        <v>99.632087637698902</v>
      </c>
      <c r="G51" s="21">
        <f t="shared" si="1"/>
        <v>107.1044942105263</v>
      </c>
      <c r="H51" s="27"/>
    </row>
    <row r="52" spans="1:8" ht="36.75" customHeight="1">
      <c r="A52" s="19" t="s">
        <v>38</v>
      </c>
      <c r="B52" s="20" t="s">
        <v>137</v>
      </c>
      <c r="C52" s="13">
        <f>C53</f>
        <v>4085000</v>
      </c>
      <c r="D52" s="13">
        <f>D53</f>
        <v>3800000</v>
      </c>
      <c r="E52" s="13">
        <f>E53</f>
        <v>4059970.78</v>
      </c>
      <c r="F52" s="21">
        <f t="shared" si="0"/>
        <v>99.387289596083235</v>
      </c>
      <c r="G52" s="21">
        <f t="shared" si="1"/>
        <v>106.84133631578948</v>
      </c>
      <c r="H52" s="66" t="s">
        <v>384</v>
      </c>
    </row>
    <row r="53" spans="1:8" ht="67.5" customHeight="1">
      <c r="A53" s="19" t="s">
        <v>39</v>
      </c>
      <c r="B53" s="20" t="s">
        <v>138</v>
      </c>
      <c r="C53" s="13">
        <v>4085000</v>
      </c>
      <c r="D53" s="13">
        <v>3800000</v>
      </c>
      <c r="E53" s="13">
        <v>4059970.78</v>
      </c>
      <c r="F53" s="21">
        <f t="shared" si="0"/>
        <v>99.387289596083235</v>
      </c>
      <c r="G53" s="21">
        <f t="shared" si="1"/>
        <v>106.84133631578948</v>
      </c>
      <c r="H53" s="67"/>
    </row>
    <row r="54" spans="1:8" ht="47.25">
      <c r="A54" s="19" t="s">
        <v>310</v>
      </c>
      <c r="B54" s="20" t="s">
        <v>312</v>
      </c>
      <c r="C54" s="13"/>
      <c r="D54" s="13"/>
      <c r="E54" s="43">
        <v>10000</v>
      </c>
      <c r="F54" s="21"/>
      <c r="G54" s="21"/>
      <c r="H54" s="35"/>
    </row>
    <row r="55" spans="1:8" ht="31.5">
      <c r="A55" s="44" t="s">
        <v>311</v>
      </c>
      <c r="B55" s="45" t="s">
        <v>313</v>
      </c>
      <c r="C55" s="13"/>
      <c r="D55" s="13"/>
      <c r="E55" s="46">
        <v>10000</v>
      </c>
      <c r="F55" s="21"/>
      <c r="G55" s="21"/>
      <c r="H55" s="68" t="s">
        <v>385</v>
      </c>
    </row>
    <row r="56" spans="1:8" ht="47.25">
      <c r="A56" s="16" t="s">
        <v>369</v>
      </c>
      <c r="B56" s="17" t="s">
        <v>370</v>
      </c>
      <c r="C56" s="13"/>
      <c r="D56" s="13"/>
      <c r="E56" s="47">
        <v>-2465.62</v>
      </c>
      <c r="F56" s="21"/>
      <c r="G56" s="21"/>
      <c r="H56" s="35"/>
    </row>
    <row r="57" spans="1:8" ht="15.75">
      <c r="A57" s="16" t="s">
        <v>371</v>
      </c>
      <c r="B57" s="17" t="s">
        <v>372</v>
      </c>
      <c r="C57" s="13"/>
      <c r="D57" s="13"/>
      <c r="E57" s="47">
        <v>-2465.62</v>
      </c>
      <c r="F57" s="21"/>
      <c r="G57" s="21"/>
      <c r="H57" s="35"/>
    </row>
    <row r="58" spans="1:8" ht="31.5">
      <c r="A58" s="16" t="s">
        <v>373</v>
      </c>
      <c r="B58" s="17" t="s">
        <v>374</v>
      </c>
      <c r="C58" s="13"/>
      <c r="D58" s="13"/>
      <c r="E58" s="47">
        <v>-2465.62</v>
      </c>
      <c r="F58" s="21"/>
      <c r="G58" s="21"/>
      <c r="H58" s="35"/>
    </row>
    <row r="59" spans="1:8" ht="31.5">
      <c r="A59" s="16" t="s">
        <v>375</v>
      </c>
      <c r="B59" s="17" t="s">
        <v>376</v>
      </c>
      <c r="C59" s="13"/>
      <c r="D59" s="13"/>
      <c r="E59" s="47">
        <v>-2465.62</v>
      </c>
      <c r="F59" s="21"/>
      <c r="G59" s="21"/>
      <c r="H59" s="35"/>
    </row>
    <row r="60" spans="1:8" s="10" customFormat="1" ht="54.75" customHeight="1">
      <c r="A60" s="16" t="s">
        <v>40</v>
      </c>
      <c r="B60" s="17" t="s">
        <v>151</v>
      </c>
      <c r="C60" s="18">
        <f>C73+C61</f>
        <v>22600000</v>
      </c>
      <c r="D60" s="18">
        <f>D73+D61</f>
        <v>33855000</v>
      </c>
      <c r="E60" s="18">
        <f>E73+E61</f>
        <v>41646167.99000001</v>
      </c>
      <c r="F60" s="21">
        <f t="shared" si="0"/>
        <v>184.27507960176996</v>
      </c>
      <c r="G60" s="21">
        <f t="shared" si="1"/>
        <v>123.01334511888942</v>
      </c>
      <c r="H60" s="27"/>
    </row>
    <row r="61" spans="1:8" ht="94.5" customHeight="1">
      <c r="A61" s="19" t="s">
        <v>41</v>
      </c>
      <c r="B61" s="20" t="s">
        <v>152</v>
      </c>
      <c r="C61" s="13">
        <f>C62+C64+C66+C68</f>
        <v>22250000</v>
      </c>
      <c r="D61" s="13">
        <f>D62+D64+D66+D68</f>
        <v>33505000</v>
      </c>
      <c r="E61" s="13">
        <f>E62+E64+E66+E68</f>
        <v>41164734.040000007</v>
      </c>
      <c r="F61" s="21">
        <f t="shared" si="0"/>
        <v>185.01004062921351</v>
      </c>
      <c r="G61" s="21">
        <f t="shared" si="1"/>
        <v>122.86146557230266</v>
      </c>
      <c r="H61" s="58"/>
    </row>
    <row r="62" spans="1:8" ht="66.75" customHeight="1">
      <c r="A62" s="19" t="s">
        <v>42</v>
      </c>
      <c r="B62" s="20" t="s">
        <v>153</v>
      </c>
      <c r="C62" s="13">
        <f>C63</f>
        <v>20000000</v>
      </c>
      <c r="D62" s="13">
        <f>D63</f>
        <v>32635000</v>
      </c>
      <c r="E62" s="13">
        <f>E63</f>
        <v>39023859.700000003</v>
      </c>
      <c r="F62" s="21">
        <f t="shared" si="0"/>
        <v>195.11929850000001</v>
      </c>
      <c r="G62" s="21">
        <f t="shared" si="1"/>
        <v>119.57671119963231</v>
      </c>
      <c r="H62" s="63" t="s">
        <v>386</v>
      </c>
    </row>
    <row r="63" spans="1:8" ht="99" customHeight="1">
      <c r="A63" s="19" t="s">
        <v>43</v>
      </c>
      <c r="B63" s="20" t="s">
        <v>139</v>
      </c>
      <c r="C63" s="13">
        <v>20000000</v>
      </c>
      <c r="D63" s="13">
        <v>32635000</v>
      </c>
      <c r="E63" s="13">
        <v>39023859.700000003</v>
      </c>
      <c r="F63" s="21">
        <f t="shared" si="0"/>
        <v>195.11929850000001</v>
      </c>
      <c r="G63" s="21">
        <f t="shared" si="1"/>
        <v>119.57671119963231</v>
      </c>
      <c r="H63" s="64"/>
    </row>
    <row r="64" spans="1:8" ht="94.5">
      <c r="A64" s="19" t="s">
        <v>44</v>
      </c>
      <c r="B64" s="20" t="s">
        <v>140</v>
      </c>
      <c r="C64" s="13">
        <f>C65</f>
        <v>2000000</v>
      </c>
      <c r="D64" s="13">
        <f>D65</f>
        <v>800000</v>
      </c>
      <c r="E64" s="13">
        <f>E65</f>
        <v>903118.49</v>
      </c>
      <c r="F64" s="21">
        <f t="shared" si="0"/>
        <v>45.155924499999998</v>
      </c>
      <c r="G64" s="21">
        <f t="shared" si="1"/>
        <v>112.88981124999999</v>
      </c>
      <c r="H64" s="69" t="s">
        <v>387</v>
      </c>
    </row>
    <row r="65" spans="1:8" ht="82.5" customHeight="1">
      <c r="A65" s="19" t="s">
        <v>45</v>
      </c>
      <c r="B65" s="20" t="s">
        <v>141</v>
      </c>
      <c r="C65" s="13">
        <v>2000000</v>
      </c>
      <c r="D65" s="13">
        <v>800000</v>
      </c>
      <c r="E65" s="13">
        <v>903118.49</v>
      </c>
      <c r="F65" s="21">
        <f t="shared" si="0"/>
        <v>45.155924499999998</v>
      </c>
      <c r="G65" s="21">
        <f t="shared" si="1"/>
        <v>112.88981124999999</v>
      </c>
      <c r="H65" s="70"/>
    </row>
    <row r="66" spans="1:8" ht="47.25">
      <c r="A66" s="19" t="s">
        <v>46</v>
      </c>
      <c r="B66" s="20" t="s">
        <v>142</v>
      </c>
      <c r="C66" s="13">
        <v>250000</v>
      </c>
      <c r="D66" s="13">
        <v>70000</v>
      </c>
      <c r="E66" s="13">
        <v>1227668.68</v>
      </c>
      <c r="F66" s="21">
        <f t="shared" si="0"/>
        <v>491.06747199999995</v>
      </c>
      <c r="G66" s="21">
        <f t="shared" si="1"/>
        <v>1753.8124</v>
      </c>
      <c r="H66" s="58"/>
    </row>
    <row r="67" spans="1:8" ht="39.75" customHeight="1">
      <c r="A67" s="19" t="s">
        <v>47</v>
      </c>
      <c r="B67" s="20" t="s">
        <v>143</v>
      </c>
      <c r="C67" s="13">
        <v>250000</v>
      </c>
      <c r="D67" s="13">
        <v>70000</v>
      </c>
      <c r="E67" s="13">
        <v>1227668.68</v>
      </c>
      <c r="F67" s="21">
        <f t="shared" si="0"/>
        <v>491.06747199999995</v>
      </c>
      <c r="G67" s="21">
        <f t="shared" si="1"/>
        <v>1753.8124</v>
      </c>
      <c r="H67" s="58"/>
    </row>
    <row r="68" spans="1:8" ht="55.5" customHeight="1">
      <c r="A68" s="19" t="s">
        <v>266</v>
      </c>
      <c r="B68" s="20" t="s">
        <v>264</v>
      </c>
      <c r="C68" s="13"/>
      <c r="D68" s="13"/>
      <c r="E68" s="40">
        <v>10087.17</v>
      </c>
      <c r="F68" s="21"/>
      <c r="G68" s="21"/>
      <c r="H68" s="58"/>
    </row>
    <row r="69" spans="1:8" ht="52.5" customHeight="1">
      <c r="A69" s="19" t="s">
        <v>314</v>
      </c>
      <c r="B69" s="20" t="s">
        <v>316</v>
      </c>
      <c r="C69" s="13"/>
      <c r="D69" s="13"/>
      <c r="E69" s="40">
        <v>2875.39</v>
      </c>
      <c r="F69" s="21"/>
      <c r="G69" s="21"/>
      <c r="H69" s="58"/>
    </row>
    <row r="70" spans="1:8" ht="84.75" customHeight="1">
      <c r="A70" s="19" t="s">
        <v>315</v>
      </c>
      <c r="B70" s="20" t="s">
        <v>317</v>
      </c>
      <c r="C70" s="13"/>
      <c r="D70" s="13"/>
      <c r="E70" s="40">
        <v>2875.39</v>
      </c>
      <c r="F70" s="21"/>
      <c r="G70" s="21"/>
      <c r="H70" s="58"/>
    </row>
    <row r="71" spans="1:8" ht="92.25" customHeight="1">
      <c r="A71" s="19" t="s">
        <v>267</v>
      </c>
      <c r="B71" s="20" t="s">
        <v>265</v>
      </c>
      <c r="C71" s="13"/>
      <c r="D71" s="13"/>
      <c r="E71" s="40">
        <v>7211.78</v>
      </c>
      <c r="F71" s="21"/>
      <c r="G71" s="21"/>
      <c r="H71" s="58"/>
    </row>
    <row r="72" spans="1:8" ht="160.5" customHeight="1">
      <c r="A72" s="19" t="s">
        <v>268</v>
      </c>
      <c r="B72" s="20" t="s">
        <v>269</v>
      </c>
      <c r="C72" s="13"/>
      <c r="D72" s="13"/>
      <c r="E72" s="40">
        <v>7211.78</v>
      </c>
      <c r="F72" s="21"/>
      <c r="G72" s="21"/>
      <c r="H72" s="58"/>
    </row>
    <row r="73" spans="1:8" ht="80.25" customHeight="1">
      <c r="A73" s="19" t="s">
        <v>48</v>
      </c>
      <c r="B73" s="20" t="s">
        <v>154</v>
      </c>
      <c r="C73" s="13">
        <f>C74</f>
        <v>350000</v>
      </c>
      <c r="D73" s="13">
        <f>D74</f>
        <v>350000</v>
      </c>
      <c r="E73" s="13">
        <f>E74</f>
        <v>481433.95</v>
      </c>
      <c r="F73" s="21">
        <f t="shared" si="0"/>
        <v>137.55255714285715</v>
      </c>
      <c r="G73" s="21">
        <f t="shared" si="1"/>
        <v>137.55255714285715</v>
      </c>
      <c r="H73" s="58"/>
    </row>
    <row r="74" spans="1:8" ht="81.75" customHeight="1">
      <c r="A74" s="19" t="s">
        <v>49</v>
      </c>
      <c r="B74" s="20" t="s">
        <v>155</v>
      </c>
      <c r="C74" s="13">
        <f>C75</f>
        <v>350000</v>
      </c>
      <c r="D74" s="13">
        <f>D75</f>
        <v>350000</v>
      </c>
      <c r="E74" s="13">
        <f>E75</f>
        <v>481433.95</v>
      </c>
      <c r="F74" s="21">
        <f t="shared" si="0"/>
        <v>137.55255714285715</v>
      </c>
      <c r="G74" s="21">
        <f t="shared" si="1"/>
        <v>137.55255714285715</v>
      </c>
      <c r="H74" s="58"/>
    </row>
    <row r="75" spans="1:8" ht="83.25" customHeight="1">
      <c r="A75" s="19" t="s">
        <v>50</v>
      </c>
      <c r="B75" s="20" t="s">
        <v>150</v>
      </c>
      <c r="C75" s="13">
        <v>350000</v>
      </c>
      <c r="D75" s="13">
        <v>350000</v>
      </c>
      <c r="E75" s="13">
        <v>481433.95</v>
      </c>
      <c r="F75" s="21">
        <f t="shared" si="0"/>
        <v>137.55255714285715</v>
      </c>
      <c r="G75" s="21">
        <f t="shared" si="1"/>
        <v>137.55255714285715</v>
      </c>
      <c r="H75" s="65" t="s">
        <v>195</v>
      </c>
    </row>
    <row r="76" spans="1:8" s="10" customFormat="1" ht="31.5">
      <c r="A76" s="16" t="s">
        <v>51</v>
      </c>
      <c r="B76" s="17" t="s">
        <v>144</v>
      </c>
      <c r="C76" s="18">
        <f>C77</f>
        <v>625000</v>
      </c>
      <c r="D76" s="18">
        <f>D77</f>
        <v>165000</v>
      </c>
      <c r="E76" s="18">
        <f>E77</f>
        <v>160506.57999999999</v>
      </c>
      <c r="F76" s="21">
        <f t="shared" si="0"/>
        <v>25.6810528</v>
      </c>
      <c r="G76" s="21">
        <f t="shared" si="1"/>
        <v>97.276715151515148</v>
      </c>
      <c r="H76" s="51" t="s">
        <v>377</v>
      </c>
    </row>
    <row r="77" spans="1:8" s="10" customFormat="1" ht="22.5" customHeight="1">
      <c r="A77" s="19" t="s">
        <v>52</v>
      </c>
      <c r="B77" s="20" t="s">
        <v>322</v>
      </c>
      <c r="C77" s="18">
        <f>C78+C79+C80</f>
        <v>625000</v>
      </c>
      <c r="D77" s="39">
        <v>165000</v>
      </c>
      <c r="E77" s="39">
        <v>160506.57999999999</v>
      </c>
      <c r="F77" s="21">
        <f t="shared" si="0"/>
        <v>25.6810528</v>
      </c>
      <c r="G77" s="21">
        <f t="shared" si="1"/>
        <v>97.276715151515148</v>
      </c>
      <c r="H77" s="51"/>
    </row>
    <row r="78" spans="1:8" s="10" customFormat="1" ht="31.5">
      <c r="A78" s="19" t="s">
        <v>328</v>
      </c>
      <c r="B78" s="20" t="s">
        <v>323</v>
      </c>
      <c r="C78" s="18">
        <v>160000</v>
      </c>
      <c r="D78" s="40">
        <v>58000</v>
      </c>
      <c r="E78" s="40">
        <v>58979.82</v>
      </c>
      <c r="F78" s="21">
        <f t="shared" si="0"/>
        <v>36.862387499999997</v>
      </c>
      <c r="G78" s="21">
        <f t="shared" si="1"/>
        <v>101.6893448275862</v>
      </c>
      <c r="H78" s="51"/>
    </row>
    <row r="79" spans="1:8" s="10" customFormat="1" ht="25.5" customHeight="1">
      <c r="A79" s="19" t="s">
        <v>318</v>
      </c>
      <c r="B79" s="20" t="s">
        <v>324</v>
      </c>
      <c r="C79" s="18">
        <v>45000</v>
      </c>
      <c r="D79" s="40">
        <v>0</v>
      </c>
      <c r="E79" s="40">
        <v>11.26</v>
      </c>
      <c r="F79" s="21">
        <f t="shared" si="0"/>
        <v>2.502222222222222E-2</v>
      </c>
      <c r="G79" s="21"/>
      <c r="H79" s="51"/>
    </row>
    <row r="80" spans="1:8" s="10" customFormat="1" ht="24.75" customHeight="1">
      <c r="A80" s="19" t="s">
        <v>319</v>
      </c>
      <c r="B80" s="20" t="s">
        <v>325</v>
      </c>
      <c r="C80" s="18">
        <f>C81+C82</f>
        <v>420000</v>
      </c>
      <c r="D80" s="40">
        <v>107000</v>
      </c>
      <c r="E80" s="40">
        <v>101515.5</v>
      </c>
      <c r="F80" s="21">
        <f t="shared" si="0"/>
        <v>24.170357142857142</v>
      </c>
      <c r="G80" s="21">
        <f t="shared" si="1"/>
        <v>94.874299065420558</v>
      </c>
      <c r="H80" s="51"/>
    </row>
    <row r="81" spans="1:8" ht="25.5" customHeight="1">
      <c r="A81" s="19" t="s">
        <v>320</v>
      </c>
      <c r="B81" s="20" t="s">
        <v>326</v>
      </c>
      <c r="C81" s="13">
        <v>150000</v>
      </c>
      <c r="D81" s="40">
        <v>56000</v>
      </c>
      <c r="E81" s="40">
        <v>56291.02</v>
      </c>
      <c r="F81" s="21">
        <f t="shared" si="0"/>
        <v>37.527346666666666</v>
      </c>
      <c r="G81" s="21">
        <f t="shared" si="1"/>
        <v>100.51967857142856</v>
      </c>
      <c r="H81" s="58"/>
    </row>
    <row r="82" spans="1:8" ht="21.75" customHeight="1">
      <c r="A82" s="19" t="s">
        <v>321</v>
      </c>
      <c r="B82" s="20" t="s">
        <v>327</v>
      </c>
      <c r="C82" s="13">
        <v>270000</v>
      </c>
      <c r="D82" s="42">
        <v>51000</v>
      </c>
      <c r="E82" s="42">
        <v>45224.480000000003</v>
      </c>
      <c r="F82" s="21">
        <f t="shared" si="0"/>
        <v>16.749807407407406</v>
      </c>
      <c r="G82" s="21">
        <f t="shared" si="1"/>
        <v>88.675450980392171</v>
      </c>
      <c r="H82" s="58"/>
    </row>
    <row r="83" spans="1:8" s="9" customFormat="1" ht="43.5" customHeight="1">
      <c r="A83" s="16" t="s">
        <v>53</v>
      </c>
      <c r="B83" s="17" t="s">
        <v>145</v>
      </c>
      <c r="C83" s="18">
        <v>506000</v>
      </c>
      <c r="D83" s="18">
        <f>D84+D87</f>
        <v>552678.14</v>
      </c>
      <c r="E83" s="18">
        <f>E84+E87</f>
        <v>1073892.5</v>
      </c>
      <c r="F83" s="21">
        <f t="shared" si="0"/>
        <v>212.23171936758894</v>
      </c>
      <c r="G83" s="21">
        <f t="shared" si="1"/>
        <v>194.30703374662147</v>
      </c>
      <c r="H83" s="35"/>
    </row>
    <row r="84" spans="1:8" ht="24" customHeight="1">
      <c r="A84" s="19" t="s">
        <v>54</v>
      </c>
      <c r="B84" s="20" t="s">
        <v>146</v>
      </c>
      <c r="C84" s="13">
        <v>506000</v>
      </c>
      <c r="D84" s="13">
        <f>D85</f>
        <v>506000</v>
      </c>
      <c r="E84" s="13">
        <f>E85</f>
        <v>610893.97</v>
      </c>
      <c r="F84" s="21">
        <f t="shared" si="0"/>
        <v>120.73003359683794</v>
      </c>
      <c r="G84" s="21">
        <f t="shared" si="1"/>
        <v>120.73003359683794</v>
      </c>
      <c r="H84" s="52" t="s">
        <v>388</v>
      </c>
    </row>
    <row r="85" spans="1:8" ht="21" customHeight="1">
      <c r="A85" s="19" t="s">
        <v>55</v>
      </c>
      <c r="B85" s="20" t="s">
        <v>147</v>
      </c>
      <c r="C85" s="13">
        <v>506000</v>
      </c>
      <c r="D85" s="13">
        <f>D86</f>
        <v>506000</v>
      </c>
      <c r="E85" s="13">
        <f>E86</f>
        <v>610893.97</v>
      </c>
      <c r="F85" s="21">
        <f t="shared" si="0"/>
        <v>120.73003359683794</v>
      </c>
      <c r="G85" s="21">
        <f t="shared" si="1"/>
        <v>120.73003359683794</v>
      </c>
      <c r="H85" s="53"/>
    </row>
    <row r="86" spans="1:8" ht="36" customHeight="1">
      <c r="A86" s="19" t="s">
        <v>329</v>
      </c>
      <c r="B86" s="20" t="s">
        <v>331</v>
      </c>
      <c r="C86" s="13">
        <v>506000</v>
      </c>
      <c r="D86" s="13">
        <v>506000</v>
      </c>
      <c r="E86" s="13">
        <v>610893.97</v>
      </c>
      <c r="F86" s="21">
        <f t="shared" si="0"/>
        <v>120.73003359683794</v>
      </c>
      <c r="G86" s="21">
        <f t="shared" si="1"/>
        <v>120.73003359683794</v>
      </c>
      <c r="H86" s="53"/>
    </row>
    <row r="87" spans="1:8" ht="24.75" customHeight="1">
      <c r="A87" s="19" t="s">
        <v>56</v>
      </c>
      <c r="B87" s="20" t="s">
        <v>148</v>
      </c>
      <c r="C87" s="13">
        <v>0</v>
      </c>
      <c r="D87" s="13">
        <f>D88</f>
        <v>46678.14</v>
      </c>
      <c r="E87" s="13">
        <f>E88</f>
        <v>462998.53</v>
      </c>
      <c r="F87" s="21"/>
      <c r="G87" s="21">
        <f t="shared" si="1"/>
        <v>991.89584246501693</v>
      </c>
      <c r="H87" s="58"/>
    </row>
    <row r="88" spans="1:8" ht="24" customHeight="1">
      <c r="A88" s="19" t="s">
        <v>57</v>
      </c>
      <c r="B88" s="20" t="s">
        <v>149</v>
      </c>
      <c r="C88" s="13">
        <v>0</v>
      </c>
      <c r="D88" s="13">
        <f>D89</f>
        <v>46678.14</v>
      </c>
      <c r="E88" s="13">
        <f>E89</f>
        <v>462998.53</v>
      </c>
      <c r="F88" s="21"/>
      <c r="G88" s="21">
        <f t="shared" si="1"/>
        <v>991.89584246501693</v>
      </c>
      <c r="H88" s="58"/>
    </row>
    <row r="89" spans="1:8" ht="41.25" customHeight="1">
      <c r="A89" s="19" t="s">
        <v>330</v>
      </c>
      <c r="B89" s="20" t="s">
        <v>332</v>
      </c>
      <c r="C89" s="13">
        <v>0</v>
      </c>
      <c r="D89" s="13">
        <v>46678.14</v>
      </c>
      <c r="E89" s="13">
        <v>462998.53</v>
      </c>
      <c r="F89" s="21"/>
      <c r="G89" s="21">
        <f t="shared" si="1"/>
        <v>991.89584246501693</v>
      </c>
      <c r="H89" s="58"/>
    </row>
    <row r="90" spans="1:8" s="9" customFormat="1" ht="31.5">
      <c r="A90" s="16" t="s">
        <v>58</v>
      </c>
      <c r="B90" s="17" t="s">
        <v>156</v>
      </c>
      <c r="C90" s="18">
        <f>C91</f>
        <v>2500000</v>
      </c>
      <c r="D90" s="18">
        <f>D91</f>
        <v>3400000</v>
      </c>
      <c r="E90" s="18">
        <f>E91</f>
        <v>24059604.809999999</v>
      </c>
      <c r="F90" s="21">
        <f t="shared" si="0"/>
        <v>962.38419239999985</v>
      </c>
      <c r="G90" s="21">
        <f t="shared" si="1"/>
        <v>707.63543558823528</v>
      </c>
      <c r="H90" s="26"/>
    </row>
    <row r="91" spans="1:8" ht="36" customHeight="1">
      <c r="A91" s="19" t="s">
        <v>59</v>
      </c>
      <c r="B91" s="20" t="s">
        <v>157</v>
      </c>
      <c r="C91" s="13">
        <v>2500000</v>
      </c>
      <c r="D91" s="13">
        <f>D92</f>
        <v>3400000</v>
      </c>
      <c r="E91" s="13">
        <f>E92</f>
        <v>24059604.809999999</v>
      </c>
      <c r="F91" s="21">
        <f t="shared" ref="F91:F174" si="2">E91/C91*100</f>
        <v>962.38419239999985</v>
      </c>
      <c r="G91" s="21">
        <f t="shared" ref="G91:G185" si="3">E91/D91*100</f>
        <v>707.63543558823528</v>
      </c>
      <c r="H91" s="58"/>
    </row>
    <row r="92" spans="1:8" ht="34.5" customHeight="1">
      <c r="A92" s="19" t="s">
        <v>60</v>
      </c>
      <c r="B92" s="20" t="s">
        <v>158</v>
      </c>
      <c r="C92" s="13">
        <v>2500000</v>
      </c>
      <c r="D92" s="13">
        <f>D93</f>
        <v>3400000</v>
      </c>
      <c r="E92" s="13">
        <f>E93</f>
        <v>24059604.809999999</v>
      </c>
      <c r="F92" s="21">
        <f t="shared" si="2"/>
        <v>962.38419239999985</v>
      </c>
      <c r="G92" s="21">
        <f t="shared" si="3"/>
        <v>707.63543558823528</v>
      </c>
      <c r="H92" s="58"/>
    </row>
    <row r="93" spans="1:8" ht="75">
      <c r="A93" s="19" t="s">
        <v>61</v>
      </c>
      <c r="B93" s="20" t="s">
        <v>159</v>
      </c>
      <c r="C93" s="13">
        <v>2500000</v>
      </c>
      <c r="D93" s="13">
        <v>3400000</v>
      </c>
      <c r="E93" s="13">
        <v>24059604.809999999</v>
      </c>
      <c r="F93" s="21">
        <f t="shared" si="2"/>
        <v>962.38419239999985</v>
      </c>
      <c r="G93" s="21">
        <f t="shared" si="3"/>
        <v>707.63543558823528</v>
      </c>
      <c r="H93" s="70" t="s">
        <v>389</v>
      </c>
    </row>
    <row r="94" spans="1:8" s="9" customFormat="1" ht="147.75" customHeight="1">
      <c r="A94" s="16" t="s">
        <v>62</v>
      </c>
      <c r="B94" s="17" t="s">
        <v>160</v>
      </c>
      <c r="C94" s="18">
        <v>6500000</v>
      </c>
      <c r="D94" s="36">
        <v>5200000</v>
      </c>
      <c r="E94" s="36">
        <v>5436642.2999999998</v>
      </c>
      <c r="F94" s="21">
        <f t="shared" si="2"/>
        <v>83.64065076923076</v>
      </c>
      <c r="G94" s="21">
        <f t="shared" si="3"/>
        <v>104.55081346153845</v>
      </c>
      <c r="H94" s="71" t="s">
        <v>288</v>
      </c>
    </row>
    <row r="95" spans="1:8" ht="40.5" customHeight="1">
      <c r="A95" s="19" t="s">
        <v>198</v>
      </c>
      <c r="B95" s="20" t="s">
        <v>231</v>
      </c>
      <c r="C95" s="13">
        <v>0</v>
      </c>
      <c r="D95" s="36">
        <v>1450000</v>
      </c>
      <c r="E95" s="36">
        <v>1746782.98</v>
      </c>
      <c r="F95" s="21"/>
      <c r="G95" s="21">
        <f t="shared" si="3"/>
        <v>120.46779172413792</v>
      </c>
      <c r="H95" s="58"/>
    </row>
    <row r="96" spans="1:8" ht="72" customHeight="1">
      <c r="A96" s="19" t="s">
        <v>199</v>
      </c>
      <c r="B96" s="20" t="s">
        <v>232</v>
      </c>
      <c r="C96" s="13">
        <v>0</v>
      </c>
      <c r="D96" s="36"/>
      <c r="E96" s="36">
        <v>17989.27</v>
      </c>
      <c r="F96" s="21"/>
      <c r="G96" s="21"/>
      <c r="H96" s="58"/>
    </row>
    <row r="97" spans="1:8" ht="94.5">
      <c r="A97" s="19" t="s">
        <v>200</v>
      </c>
      <c r="B97" s="20" t="s">
        <v>233</v>
      </c>
      <c r="C97" s="13">
        <v>0</v>
      </c>
      <c r="D97" s="36"/>
      <c r="E97" s="36">
        <v>17989.27</v>
      </c>
      <c r="F97" s="21"/>
      <c r="G97" s="21"/>
      <c r="H97" s="58"/>
    </row>
    <row r="98" spans="1:8" ht="78.75">
      <c r="A98" s="19" t="s">
        <v>201</v>
      </c>
      <c r="B98" s="20" t="s">
        <v>234</v>
      </c>
      <c r="C98" s="13"/>
      <c r="D98" s="36">
        <v>90000</v>
      </c>
      <c r="E98" s="36">
        <v>101870.45</v>
      </c>
      <c r="F98" s="21"/>
      <c r="G98" s="21">
        <f t="shared" si="3"/>
        <v>113.18938888888887</v>
      </c>
      <c r="H98" s="58"/>
    </row>
    <row r="99" spans="1:8" ht="110.25">
      <c r="A99" s="19" t="s">
        <v>202</v>
      </c>
      <c r="B99" s="20" t="s">
        <v>235</v>
      </c>
      <c r="C99" s="13"/>
      <c r="D99" s="36">
        <v>90000</v>
      </c>
      <c r="E99" s="36">
        <v>101870.45</v>
      </c>
      <c r="F99" s="21"/>
      <c r="G99" s="21">
        <f t="shared" si="3"/>
        <v>113.18938888888887</v>
      </c>
      <c r="H99" s="58"/>
    </row>
    <row r="100" spans="1:8" ht="63">
      <c r="A100" s="19" t="s">
        <v>203</v>
      </c>
      <c r="B100" s="20" t="s">
        <v>236</v>
      </c>
      <c r="C100" s="13"/>
      <c r="D100" s="36"/>
      <c r="E100" s="36">
        <v>16761.09</v>
      </c>
      <c r="F100" s="21"/>
      <c r="G100" s="21"/>
      <c r="H100" s="58"/>
    </row>
    <row r="101" spans="1:8" ht="94.5">
      <c r="A101" s="19" t="s">
        <v>204</v>
      </c>
      <c r="B101" s="20" t="s">
        <v>237</v>
      </c>
      <c r="C101" s="13"/>
      <c r="D101" s="36"/>
      <c r="E101" s="36">
        <v>6761.09</v>
      </c>
      <c r="F101" s="21"/>
      <c r="G101" s="21"/>
      <c r="H101" s="58"/>
    </row>
    <row r="102" spans="1:8" ht="78.75">
      <c r="A102" s="19" t="s">
        <v>205</v>
      </c>
      <c r="B102" s="20" t="s">
        <v>238</v>
      </c>
      <c r="C102" s="13"/>
      <c r="D102" s="36"/>
      <c r="E102" s="36">
        <v>10000</v>
      </c>
      <c r="F102" s="21"/>
      <c r="G102" s="21"/>
      <c r="H102" s="58"/>
    </row>
    <row r="103" spans="1:8" ht="63">
      <c r="A103" s="19" t="s">
        <v>206</v>
      </c>
      <c r="B103" s="20" t="s">
        <v>239</v>
      </c>
      <c r="C103" s="13"/>
      <c r="D103" s="36">
        <v>540000</v>
      </c>
      <c r="E103" s="36">
        <v>658053.85</v>
      </c>
      <c r="F103" s="21"/>
      <c r="G103" s="21">
        <f t="shared" si="3"/>
        <v>121.86182407407406</v>
      </c>
      <c r="H103" s="58"/>
    </row>
    <row r="104" spans="1:8" ht="94.5">
      <c r="A104" s="19" t="s">
        <v>207</v>
      </c>
      <c r="B104" s="20" t="s">
        <v>240</v>
      </c>
      <c r="C104" s="13"/>
      <c r="D104" s="36">
        <v>540000</v>
      </c>
      <c r="E104" s="36">
        <v>648053.85</v>
      </c>
      <c r="F104" s="21"/>
      <c r="G104" s="21">
        <f t="shared" si="3"/>
        <v>120.00997222222223</v>
      </c>
      <c r="H104" s="58"/>
    </row>
    <row r="105" spans="1:8" ht="94.5">
      <c r="A105" s="19" t="s">
        <v>333</v>
      </c>
      <c r="B105" s="20" t="s">
        <v>334</v>
      </c>
      <c r="C105" s="13"/>
      <c r="D105" s="36"/>
      <c r="E105" s="36">
        <v>10000</v>
      </c>
      <c r="F105" s="21"/>
      <c r="G105" s="21"/>
      <c r="H105" s="58"/>
    </row>
    <row r="106" spans="1:8" ht="63">
      <c r="A106" s="19" t="s">
        <v>208</v>
      </c>
      <c r="B106" s="20" t="s">
        <v>241</v>
      </c>
      <c r="C106" s="13"/>
      <c r="D106" s="36">
        <v>50000</v>
      </c>
      <c r="E106" s="36">
        <v>50000.47</v>
      </c>
      <c r="F106" s="21"/>
      <c r="G106" s="21"/>
      <c r="H106" s="58"/>
    </row>
    <row r="107" spans="1:8" ht="94.5">
      <c r="A107" s="19" t="s">
        <v>209</v>
      </c>
      <c r="B107" s="20" t="s">
        <v>242</v>
      </c>
      <c r="C107" s="13"/>
      <c r="D107" s="36">
        <v>50000</v>
      </c>
      <c r="E107" s="36">
        <v>50000.47</v>
      </c>
      <c r="F107" s="21"/>
      <c r="G107" s="21"/>
      <c r="H107" s="58"/>
    </row>
    <row r="108" spans="1:8" ht="63">
      <c r="A108" s="19" t="s">
        <v>335</v>
      </c>
      <c r="B108" s="20" t="s">
        <v>337</v>
      </c>
      <c r="C108" s="13"/>
      <c r="D108" s="36"/>
      <c r="E108" s="36">
        <v>6000</v>
      </c>
      <c r="F108" s="21"/>
      <c r="G108" s="21"/>
      <c r="H108" s="58"/>
    </row>
    <row r="109" spans="1:8" ht="78.75">
      <c r="A109" s="19" t="s">
        <v>336</v>
      </c>
      <c r="B109" s="20" t="s">
        <v>338</v>
      </c>
      <c r="C109" s="13"/>
      <c r="D109" s="36"/>
      <c r="E109" s="36">
        <v>6000</v>
      </c>
      <c r="F109" s="21"/>
      <c r="G109" s="21"/>
      <c r="H109" s="58"/>
    </row>
    <row r="110" spans="1:8" ht="78.75">
      <c r="A110" s="19" t="s">
        <v>210</v>
      </c>
      <c r="B110" s="20" t="s">
        <v>243</v>
      </c>
      <c r="C110" s="13"/>
      <c r="D110" s="36">
        <v>80000</v>
      </c>
      <c r="E110" s="36">
        <v>77964.320000000007</v>
      </c>
      <c r="F110" s="21"/>
      <c r="G110" s="21">
        <f t="shared" si="3"/>
        <v>97.455400000000012</v>
      </c>
      <c r="H110" s="58"/>
    </row>
    <row r="111" spans="1:8" ht="66" customHeight="1">
      <c r="A111" s="19" t="s">
        <v>211</v>
      </c>
      <c r="B111" s="20" t="s">
        <v>244</v>
      </c>
      <c r="C111" s="13"/>
      <c r="D111" s="36">
        <v>80000</v>
      </c>
      <c r="E111" s="36">
        <v>77964.320000000007</v>
      </c>
      <c r="F111" s="21"/>
      <c r="G111" s="21">
        <f t="shared" si="3"/>
        <v>97.455400000000012</v>
      </c>
      <c r="H111" s="58"/>
    </row>
    <row r="112" spans="1:8" ht="78.75">
      <c r="A112" s="19" t="s">
        <v>212</v>
      </c>
      <c r="B112" s="20" t="s">
        <v>245</v>
      </c>
      <c r="C112" s="13"/>
      <c r="D112" s="36"/>
      <c r="E112" s="36">
        <v>3485.77</v>
      </c>
      <c r="F112" s="21"/>
      <c r="G112" s="21"/>
      <c r="H112" s="58"/>
    </row>
    <row r="113" spans="1:8" ht="131.25" customHeight="1">
      <c r="A113" s="19" t="s">
        <v>213</v>
      </c>
      <c r="B113" s="20" t="s">
        <v>246</v>
      </c>
      <c r="C113" s="13"/>
      <c r="D113" s="36"/>
      <c r="E113" s="36">
        <v>3485.77</v>
      </c>
      <c r="F113" s="21"/>
      <c r="G113" s="21"/>
      <c r="H113" s="58"/>
    </row>
    <row r="114" spans="1:8" ht="66.75" customHeight="1">
      <c r="A114" s="19" t="s">
        <v>339</v>
      </c>
      <c r="B114" s="20" t="s">
        <v>340</v>
      </c>
      <c r="C114" s="13"/>
      <c r="D114" s="36"/>
      <c r="E114" s="36">
        <v>16080</v>
      </c>
      <c r="F114" s="21"/>
      <c r="G114" s="21"/>
      <c r="H114" s="58"/>
    </row>
    <row r="115" spans="1:8" ht="100.5" customHeight="1">
      <c r="A115" s="19" t="s">
        <v>341</v>
      </c>
      <c r="B115" s="20" t="s">
        <v>342</v>
      </c>
      <c r="C115" s="13"/>
      <c r="D115" s="36"/>
      <c r="E115" s="36">
        <v>16080</v>
      </c>
      <c r="F115" s="21"/>
      <c r="G115" s="21"/>
      <c r="H115" s="58"/>
    </row>
    <row r="116" spans="1:8" ht="67.5" customHeight="1">
      <c r="A116" s="19" t="s">
        <v>214</v>
      </c>
      <c r="B116" s="20" t="s">
        <v>247</v>
      </c>
      <c r="C116" s="13"/>
      <c r="D116" s="36"/>
      <c r="E116" s="36">
        <v>1750</v>
      </c>
      <c r="F116" s="21"/>
      <c r="G116" s="21"/>
      <c r="H116" s="58"/>
    </row>
    <row r="117" spans="1:8" ht="98.25" customHeight="1">
      <c r="A117" s="19" t="s">
        <v>215</v>
      </c>
      <c r="B117" s="20" t="s">
        <v>248</v>
      </c>
      <c r="C117" s="13"/>
      <c r="D117" s="36"/>
      <c r="E117" s="36">
        <v>1750</v>
      </c>
      <c r="F117" s="21"/>
      <c r="G117" s="21"/>
      <c r="H117" s="58"/>
    </row>
    <row r="118" spans="1:8" ht="68.25" customHeight="1">
      <c r="A118" s="19" t="s">
        <v>216</v>
      </c>
      <c r="B118" s="20" t="s">
        <v>249</v>
      </c>
      <c r="C118" s="13"/>
      <c r="D118" s="36">
        <v>350000</v>
      </c>
      <c r="E118" s="36">
        <v>396949.73</v>
      </c>
      <c r="F118" s="21"/>
      <c r="G118" s="21">
        <f t="shared" si="3"/>
        <v>113.41420857142856</v>
      </c>
      <c r="H118" s="58"/>
    </row>
    <row r="119" spans="1:8" ht="47.25" customHeight="1">
      <c r="A119" s="19" t="s">
        <v>217</v>
      </c>
      <c r="B119" s="20" t="s">
        <v>250</v>
      </c>
      <c r="C119" s="13"/>
      <c r="D119" s="36">
        <v>350000</v>
      </c>
      <c r="E119" s="36">
        <v>396949.73</v>
      </c>
      <c r="F119" s="21"/>
      <c r="G119" s="21">
        <f t="shared" si="3"/>
        <v>113.41420857142856</v>
      </c>
      <c r="H119" s="58"/>
    </row>
    <row r="120" spans="1:8" ht="66.75" customHeight="1">
      <c r="A120" s="19" t="s">
        <v>218</v>
      </c>
      <c r="B120" s="20" t="s">
        <v>251</v>
      </c>
      <c r="C120" s="13"/>
      <c r="D120" s="36">
        <v>340000</v>
      </c>
      <c r="E120" s="36">
        <v>399878.03</v>
      </c>
      <c r="F120" s="21"/>
      <c r="G120" s="21">
        <f t="shared" si="3"/>
        <v>117.61118529411765</v>
      </c>
      <c r="H120" s="58"/>
    </row>
    <row r="121" spans="1:8" ht="111.75" customHeight="1">
      <c r="A121" s="19" t="s">
        <v>219</v>
      </c>
      <c r="B121" s="20" t="s">
        <v>252</v>
      </c>
      <c r="C121" s="13">
        <v>0</v>
      </c>
      <c r="D121" s="36">
        <v>340000</v>
      </c>
      <c r="E121" s="36">
        <v>399878.03</v>
      </c>
      <c r="F121" s="21"/>
      <c r="G121" s="21">
        <f t="shared" si="3"/>
        <v>117.61118529411765</v>
      </c>
      <c r="H121" s="58"/>
    </row>
    <row r="122" spans="1:8" ht="51" customHeight="1">
      <c r="A122" s="19" t="s">
        <v>220</v>
      </c>
      <c r="B122" s="20" t="s">
        <v>253</v>
      </c>
      <c r="C122" s="13">
        <v>0</v>
      </c>
      <c r="D122" s="36"/>
      <c r="E122" s="36">
        <v>1100</v>
      </c>
      <c r="F122" s="21"/>
      <c r="G122" s="21"/>
      <c r="H122" s="58"/>
    </row>
    <row r="123" spans="1:8" ht="51" customHeight="1">
      <c r="A123" s="19" t="s">
        <v>221</v>
      </c>
      <c r="B123" s="20" t="s">
        <v>254</v>
      </c>
      <c r="C123" s="13"/>
      <c r="D123" s="36"/>
      <c r="E123" s="36">
        <v>1100</v>
      </c>
      <c r="F123" s="21"/>
      <c r="G123" s="21"/>
      <c r="H123" s="58"/>
    </row>
    <row r="124" spans="1:8" ht="126">
      <c r="A124" s="19" t="s">
        <v>222</v>
      </c>
      <c r="B124" s="20" t="s">
        <v>255</v>
      </c>
      <c r="C124" s="13">
        <v>200000</v>
      </c>
      <c r="D124" s="36">
        <v>200000</v>
      </c>
      <c r="E124" s="36">
        <v>156287.51999999999</v>
      </c>
      <c r="F124" s="21">
        <f>E124/C124*100</f>
        <v>78.14376</v>
      </c>
      <c r="G124" s="21">
        <f t="shared" si="3"/>
        <v>78.14376</v>
      </c>
      <c r="H124" s="58"/>
    </row>
    <row r="125" spans="1:8" ht="68.25" customHeight="1">
      <c r="A125" s="19" t="s">
        <v>223</v>
      </c>
      <c r="B125" s="20" t="s">
        <v>256</v>
      </c>
      <c r="C125" s="13">
        <v>200000</v>
      </c>
      <c r="D125" s="36">
        <v>200000</v>
      </c>
      <c r="E125" s="36">
        <v>146485.96</v>
      </c>
      <c r="F125" s="21">
        <f t="shared" ref="F125:F126" si="4">E125/C125*100</f>
        <v>73.242979999999989</v>
      </c>
      <c r="G125" s="21">
        <f t="shared" si="3"/>
        <v>73.242979999999989</v>
      </c>
      <c r="H125" s="58"/>
    </row>
    <row r="126" spans="1:8" ht="89.25" customHeight="1">
      <c r="A126" s="19" t="s">
        <v>224</v>
      </c>
      <c r="B126" s="20" t="s">
        <v>257</v>
      </c>
      <c r="C126" s="13">
        <v>200000</v>
      </c>
      <c r="D126" s="36">
        <v>200000</v>
      </c>
      <c r="E126" s="36">
        <v>146485.96</v>
      </c>
      <c r="F126" s="21">
        <f t="shared" si="4"/>
        <v>73.242979999999989</v>
      </c>
      <c r="G126" s="21">
        <f t="shared" si="3"/>
        <v>73.242979999999989</v>
      </c>
      <c r="H126" s="58"/>
    </row>
    <row r="127" spans="1:8" ht="99" customHeight="1">
      <c r="A127" s="19" t="s">
        <v>345</v>
      </c>
      <c r="B127" s="20" t="s">
        <v>346</v>
      </c>
      <c r="C127" s="13"/>
      <c r="D127" s="36"/>
      <c r="E127" s="36">
        <v>9801.56</v>
      </c>
      <c r="F127" s="21"/>
      <c r="G127" s="21"/>
      <c r="H127" s="58"/>
    </row>
    <row r="128" spans="1:8" ht="89.25" customHeight="1">
      <c r="A128" s="19" t="s">
        <v>343</v>
      </c>
      <c r="B128" s="20" t="s">
        <v>344</v>
      </c>
      <c r="C128" s="13"/>
      <c r="D128" s="36"/>
      <c r="E128" s="36">
        <v>9801.56</v>
      </c>
      <c r="F128" s="21"/>
      <c r="G128" s="21"/>
      <c r="H128" s="58"/>
    </row>
    <row r="129" spans="1:8" ht="32.25" customHeight="1">
      <c r="A129" s="19" t="s">
        <v>225</v>
      </c>
      <c r="B129" s="20" t="s">
        <v>258</v>
      </c>
      <c r="C129" s="13">
        <v>6300000</v>
      </c>
      <c r="D129" s="36">
        <v>2700000</v>
      </c>
      <c r="E129" s="36">
        <v>2679033.44</v>
      </c>
      <c r="F129" s="21">
        <f>E129/C129*100</f>
        <v>42.524340317460322</v>
      </c>
      <c r="G129" s="21">
        <f t="shared" si="3"/>
        <v>99.223460740740748</v>
      </c>
      <c r="H129" s="58"/>
    </row>
    <row r="130" spans="1:8" ht="35.25" customHeight="1">
      <c r="A130" s="19" t="s">
        <v>226</v>
      </c>
      <c r="B130" s="20" t="s">
        <v>259</v>
      </c>
      <c r="C130" s="13">
        <v>6300000</v>
      </c>
      <c r="D130" s="36">
        <v>2700000</v>
      </c>
      <c r="E130" s="36">
        <v>2679033.44</v>
      </c>
      <c r="F130" s="21">
        <f t="shared" ref="F130:F131" si="5">E130/C130*100</f>
        <v>42.524340317460322</v>
      </c>
      <c r="G130" s="21">
        <f t="shared" si="3"/>
        <v>99.223460740740748</v>
      </c>
      <c r="H130" s="58"/>
    </row>
    <row r="131" spans="1:8" ht="33.75" customHeight="1">
      <c r="A131" s="19" t="s">
        <v>227</v>
      </c>
      <c r="B131" s="20" t="s">
        <v>260</v>
      </c>
      <c r="C131" s="13">
        <v>6300000</v>
      </c>
      <c r="D131" s="36">
        <v>2700000</v>
      </c>
      <c r="E131" s="36">
        <v>2694336.98</v>
      </c>
      <c r="F131" s="21">
        <f t="shared" si="5"/>
        <v>42.767253650793648</v>
      </c>
      <c r="G131" s="21">
        <f t="shared" si="3"/>
        <v>99.790258518518513</v>
      </c>
      <c r="H131" s="58"/>
    </row>
    <row r="132" spans="1:8" ht="65.25" customHeight="1">
      <c r="A132" s="19" t="s">
        <v>228</v>
      </c>
      <c r="B132" s="20" t="s">
        <v>261</v>
      </c>
      <c r="C132" s="13"/>
      <c r="D132" s="36">
        <v>0</v>
      </c>
      <c r="E132" s="13">
        <v>-15303.54</v>
      </c>
      <c r="F132" s="21"/>
      <c r="G132" s="21"/>
      <c r="H132" s="58"/>
    </row>
    <row r="133" spans="1:8" ht="66.75" customHeight="1">
      <c r="A133" s="19" t="s">
        <v>229</v>
      </c>
      <c r="B133" s="20" t="s">
        <v>262</v>
      </c>
      <c r="C133" s="13"/>
      <c r="D133" s="36">
        <v>850000</v>
      </c>
      <c r="E133" s="13">
        <v>853438.36</v>
      </c>
      <c r="F133" s="21"/>
      <c r="G133" s="21">
        <f t="shared" si="3"/>
        <v>100.40451294117648</v>
      </c>
      <c r="H133" s="58"/>
    </row>
    <row r="134" spans="1:8" ht="110.25">
      <c r="A134" s="19" t="s">
        <v>230</v>
      </c>
      <c r="B134" s="20" t="s">
        <v>263</v>
      </c>
      <c r="C134" s="13"/>
      <c r="D134" s="36">
        <v>850000</v>
      </c>
      <c r="E134" s="13">
        <v>853438.36</v>
      </c>
      <c r="F134" s="21"/>
      <c r="G134" s="21">
        <f t="shared" si="3"/>
        <v>100.40451294117648</v>
      </c>
      <c r="H134" s="58"/>
    </row>
    <row r="135" spans="1:8" s="9" customFormat="1" ht="15.75">
      <c r="A135" s="16" t="s">
        <v>63</v>
      </c>
      <c r="B135" s="17" t="s">
        <v>161</v>
      </c>
      <c r="C135" s="18">
        <f>C136+C138</f>
        <v>0</v>
      </c>
      <c r="D135" s="18">
        <v>64900000</v>
      </c>
      <c r="E135" s="18">
        <v>72689975.299999997</v>
      </c>
      <c r="F135" s="21"/>
      <c r="G135" s="21">
        <f t="shared" si="3"/>
        <v>112.00304360554698</v>
      </c>
      <c r="H135" s="26"/>
    </row>
    <row r="136" spans="1:8" ht="15.75">
      <c r="A136" s="19" t="s">
        <v>64</v>
      </c>
      <c r="B136" s="20" t="s">
        <v>162</v>
      </c>
      <c r="C136" s="13">
        <v>0</v>
      </c>
      <c r="D136" s="13">
        <v>0</v>
      </c>
      <c r="E136" s="13">
        <v>13002.16</v>
      </c>
      <c r="F136" s="21"/>
      <c r="G136" s="21"/>
      <c r="H136" s="58"/>
    </row>
    <row r="137" spans="1:8" ht="31.5">
      <c r="A137" s="19" t="s">
        <v>65</v>
      </c>
      <c r="B137" s="20" t="s">
        <v>163</v>
      </c>
      <c r="C137" s="13">
        <v>0</v>
      </c>
      <c r="D137" s="13">
        <v>0</v>
      </c>
      <c r="E137" s="13">
        <v>13003.16</v>
      </c>
      <c r="F137" s="21"/>
      <c r="G137" s="21"/>
      <c r="H137" s="58"/>
    </row>
    <row r="138" spans="1:8" ht="15.75">
      <c r="A138" s="19" t="s">
        <v>66</v>
      </c>
      <c r="B138" s="20" t="s">
        <v>164</v>
      </c>
      <c r="C138" s="13">
        <f>C139</f>
        <v>0</v>
      </c>
      <c r="D138" s="13">
        <v>64900000</v>
      </c>
      <c r="E138" s="13">
        <v>72676973.140000001</v>
      </c>
      <c r="F138" s="21"/>
      <c r="G138" s="21">
        <f t="shared" si="3"/>
        <v>111.98300946070879</v>
      </c>
      <c r="H138" s="58"/>
    </row>
    <row r="139" spans="1:8" ht="150">
      <c r="A139" s="19" t="s">
        <v>67</v>
      </c>
      <c r="B139" s="20" t="s">
        <v>165</v>
      </c>
      <c r="C139" s="13">
        <v>0</v>
      </c>
      <c r="D139" s="13">
        <v>64900000</v>
      </c>
      <c r="E139" s="13">
        <v>72676973.140000001</v>
      </c>
      <c r="F139" s="21"/>
      <c r="G139" s="21">
        <f t="shared" si="3"/>
        <v>111.98300946070879</v>
      </c>
      <c r="H139" s="72" t="s">
        <v>196</v>
      </c>
    </row>
    <row r="140" spans="1:8" ht="22.5" customHeight="1">
      <c r="A140" s="16" t="s">
        <v>68</v>
      </c>
      <c r="B140" s="17" t="s">
        <v>166</v>
      </c>
      <c r="C140" s="18">
        <f>C142+C145+C159+C178+C183+C186</f>
        <v>807994943.17000008</v>
      </c>
      <c r="D140" s="18">
        <f>D142+D145+D159+D178+D183+D186</f>
        <v>934002703.22000003</v>
      </c>
      <c r="E140" s="18">
        <f>E142+E145+E159+E178+E183+E186</f>
        <v>858198527.78000009</v>
      </c>
      <c r="F140" s="21">
        <f t="shared" si="2"/>
        <v>106.21335381296282</v>
      </c>
      <c r="G140" s="21">
        <f t="shared" si="3"/>
        <v>91.883944748911006</v>
      </c>
      <c r="H140" s="58"/>
    </row>
    <row r="141" spans="1:8" ht="47.25">
      <c r="A141" s="19" t="s">
        <v>69</v>
      </c>
      <c r="B141" s="20" t="s">
        <v>167</v>
      </c>
      <c r="C141" s="13">
        <v>807994943.16999996</v>
      </c>
      <c r="D141" s="13">
        <v>931002703.22000003</v>
      </c>
      <c r="E141" s="18">
        <v>852649525.30999994</v>
      </c>
      <c r="F141" s="21">
        <f t="shared" si="2"/>
        <v>105.52659178345931</v>
      </c>
      <c r="G141" s="21">
        <f t="shared" si="3"/>
        <v>91.584001030393907</v>
      </c>
      <c r="H141" s="58"/>
    </row>
    <row r="142" spans="1:8" ht="31.5">
      <c r="A142" s="16" t="s">
        <v>70</v>
      </c>
      <c r="B142" s="17" t="s">
        <v>168</v>
      </c>
      <c r="C142" s="18">
        <v>0</v>
      </c>
      <c r="D142" s="18">
        <v>20847040</v>
      </c>
      <c r="E142" s="18">
        <v>20847040</v>
      </c>
      <c r="F142" s="21"/>
      <c r="G142" s="21">
        <f t="shared" si="3"/>
        <v>100</v>
      </c>
      <c r="H142" s="58"/>
    </row>
    <row r="143" spans="1:8" ht="31.5">
      <c r="A143" s="19" t="s">
        <v>71</v>
      </c>
      <c r="B143" s="20" t="s">
        <v>169</v>
      </c>
      <c r="C143" s="18">
        <v>0</v>
      </c>
      <c r="D143" s="18">
        <v>20847040</v>
      </c>
      <c r="E143" s="18">
        <v>20847040</v>
      </c>
      <c r="F143" s="21"/>
      <c r="G143" s="21">
        <f t="shared" si="3"/>
        <v>100</v>
      </c>
      <c r="H143" s="58"/>
    </row>
    <row r="144" spans="1:8" ht="38.25" customHeight="1">
      <c r="A144" s="19" t="s">
        <v>72</v>
      </c>
      <c r="B144" s="20" t="s">
        <v>170</v>
      </c>
      <c r="C144" s="18">
        <v>0</v>
      </c>
      <c r="D144" s="18">
        <v>20847040</v>
      </c>
      <c r="E144" s="18">
        <v>20847040</v>
      </c>
      <c r="F144" s="21"/>
      <c r="G144" s="21">
        <f t="shared" si="3"/>
        <v>100</v>
      </c>
      <c r="H144" s="58"/>
    </row>
    <row r="145" spans="1:8" ht="31.5">
      <c r="A145" s="16" t="s">
        <v>73</v>
      </c>
      <c r="B145" s="17" t="s">
        <v>171</v>
      </c>
      <c r="C145" s="18">
        <v>276706846.69</v>
      </c>
      <c r="D145" s="18">
        <v>366005281.98000002</v>
      </c>
      <c r="E145" s="18">
        <v>309236030.66000003</v>
      </c>
      <c r="F145" s="21">
        <f t="shared" si="2"/>
        <v>111.75582908739628</v>
      </c>
      <c r="G145" s="21">
        <f t="shared" si="3"/>
        <v>84.489499437578587</v>
      </c>
      <c r="H145" s="58"/>
    </row>
    <row r="146" spans="1:8" ht="126">
      <c r="A146" s="19" t="s">
        <v>270</v>
      </c>
      <c r="B146" s="20" t="s">
        <v>274</v>
      </c>
      <c r="C146" s="18">
        <f>C147</f>
        <v>14265690.050000001</v>
      </c>
      <c r="D146" s="18">
        <v>22363044.739999998</v>
      </c>
      <c r="E146" s="18">
        <v>21850258.170000002</v>
      </c>
      <c r="F146" s="21">
        <f t="shared" si="2"/>
        <v>153.16650013715952</v>
      </c>
      <c r="G146" s="21">
        <f t="shared" si="3"/>
        <v>97.706991261870556</v>
      </c>
      <c r="H146" s="58"/>
    </row>
    <row r="147" spans="1:8" ht="126">
      <c r="A147" s="19" t="s">
        <v>271</v>
      </c>
      <c r="B147" s="20" t="s">
        <v>275</v>
      </c>
      <c r="C147" s="18">
        <v>14265690.050000001</v>
      </c>
      <c r="D147" s="18">
        <v>22363044.739999998</v>
      </c>
      <c r="E147" s="18">
        <v>21850258.170000002</v>
      </c>
      <c r="F147" s="21">
        <f t="shared" si="2"/>
        <v>153.16650013715952</v>
      </c>
      <c r="G147" s="21">
        <f t="shared" si="3"/>
        <v>97.706991261870556</v>
      </c>
      <c r="H147" s="58"/>
    </row>
    <row r="148" spans="1:8" ht="94.5">
      <c r="A148" s="19" t="s">
        <v>272</v>
      </c>
      <c r="B148" s="20" t="s">
        <v>276</v>
      </c>
      <c r="C148" s="18">
        <v>4944483.7699999996</v>
      </c>
      <c r="D148" s="18">
        <v>3820262.66</v>
      </c>
      <c r="E148" s="18">
        <v>3820262.66</v>
      </c>
      <c r="F148" s="21">
        <f t="shared" si="2"/>
        <v>77.263124680051291</v>
      </c>
      <c r="G148" s="21">
        <f t="shared" si="3"/>
        <v>100</v>
      </c>
      <c r="H148" s="58"/>
    </row>
    <row r="149" spans="1:8" ht="94.5">
      <c r="A149" s="19" t="s">
        <v>273</v>
      </c>
      <c r="B149" s="20" t="s">
        <v>277</v>
      </c>
      <c r="C149" s="18">
        <v>4944483.7699999996</v>
      </c>
      <c r="D149" s="18">
        <v>3820262.66</v>
      </c>
      <c r="E149" s="18">
        <v>3820262.66</v>
      </c>
      <c r="F149" s="21">
        <f t="shared" si="2"/>
        <v>77.263124680051291</v>
      </c>
      <c r="G149" s="21">
        <f t="shared" si="3"/>
        <v>100</v>
      </c>
      <c r="H149" s="58"/>
    </row>
    <row r="150" spans="1:8" ht="47.25">
      <c r="A150" s="19" t="s">
        <v>347</v>
      </c>
      <c r="B150" s="20" t="s">
        <v>351</v>
      </c>
      <c r="C150" s="18"/>
      <c r="D150" s="40">
        <v>144373367.34999999</v>
      </c>
      <c r="E150" s="40">
        <v>144373366.34</v>
      </c>
      <c r="F150" s="21"/>
      <c r="G150" s="21">
        <f t="shared" si="3"/>
        <v>99.999999300424989</v>
      </c>
      <c r="H150" s="58"/>
    </row>
    <row r="151" spans="1:8" ht="63">
      <c r="A151" s="19" t="s">
        <v>348</v>
      </c>
      <c r="B151" s="20" t="s">
        <v>352</v>
      </c>
      <c r="C151" s="18"/>
      <c r="D151" s="40">
        <v>144373367.34999999</v>
      </c>
      <c r="E151" s="40">
        <v>144373366.34</v>
      </c>
      <c r="F151" s="21"/>
      <c r="G151" s="21">
        <f t="shared" si="3"/>
        <v>99.999999300424989</v>
      </c>
      <c r="H151" s="58"/>
    </row>
    <row r="152" spans="1:8" ht="69" customHeight="1">
      <c r="A152" s="19" t="s">
        <v>349</v>
      </c>
      <c r="B152" s="20" t="s">
        <v>353</v>
      </c>
      <c r="C152" s="13">
        <v>23577104.550000001</v>
      </c>
      <c r="D152" s="40">
        <v>23577104.550000001</v>
      </c>
      <c r="E152" s="40">
        <v>21391084.640000001</v>
      </c>
      <c r="F152" s="21">
        <f t="shared" si="2"/>
        <v>90.728208778291233</v>
      </c>
      <c r="G152" s="21">
        <f t="shared" si="3"/>
        <v>90.728208778291233</v>
      </c>
      <c r="H152" s="58"/>
    </row>
    <row r="153" spans="1:8" ht="78.75">
      <c r="A153" s="19" t="s">
        <v>350</v>
      </c>
      <c r="B153" s="20" t="s">
        <v>354</v>
      </c>
      <c r="C153" s="13">
        <v>23577104.550000001</v>
      </c>
      <c r="D153" s="40">
        <v>23577104.550000001</v>
      </c>
      <c r="E153" s="40">
        <v>21391084.640000001</v>
      </c>
      <c r="F153" s="21">
        <f t="shared" si="2"/>
        <v>90.728208778291233</v>
      </c>
      <c r="G153" s="21">
        <f t="shared" si="3"/>
        <v>90.728208778291233</v>
      </c>
      <c r="H153" s="58"/>
    </row>
    <row r="154" spans="1:8" ht="36.75" customHeight="1">
      <c r="A154" s="19" t="s">
        <v>74</v>
      </c>
      <c r="B154" s="20" t="s">
        <v>172</v>
      </c>
      <c r="C154" s="13">
        <v>5340477</v>
      </c>
      <c r="D154" s="13">
        <v>5340477</v>
      </c>
      <c r="E154" s="18">
        <v>5340477</v>
      </c>
      <c r="F154" s="21">
        <f t="shared" si="2"/>
        <v>100</v>
      </c>
      <c r="G154" s="21">
        <f t="shared" si="3"/>
        <v>100</v>
      </c>
      <c r="H154" s="58"/>
    </row>
    <row r="155" spans="1:8" ht="50.25" customHeight="1">
      <c r="A155" s="19" t="s">
        <v>75</v>
      </c>
      <c r="B155" s="20" t="s">
        <v>173</v>
      </c>
      <c r="C155" s="13">
        <v>5340477</v>
      </c>
      <c r="D155" s="13">
        <v>5340477</v>
      </c>
      <c r="E155" s="13">
        <v>5340477</v>
      </c>
      <c r="F155" s="21">
        <f t="shared" si="2"/>
        <v>100</v>
      </c>
      <c r="G155" s="21">
        <f t="shared" si="3"/>
        <v>100</v>
      </c>
      <c r="H155" s="58"/>
    </row>
    <row r="156" spans="1:8" ht="15.75">
      <c r="A156" s="19" t="s">
        <v>76</v>
      </c>
      <c r="B156" s="20" t="s">
        <v>174</v>
      </c>
      <c r="C156" s="13">
        <v>0</v>
      </c>
      <c r="D156" s="13">
        <v>363636.37</v>
      </c>
      <c r="E156" s="13">
        <v>363636.37</v>
      </c>
      <c r="F156" s="21"/>
      <c r="G156" s="21">
        <f t="shared" si="3"/>
        <v>100</v>
      </c>
      <c r="H156" s="58"/>
    </row>
    <row r="157" spans="1:8" ht="15.75">
      <c r="A157" s="19" t="s">
        <v>77</v>
      </c>
      <c r="B157" s="20" t="s">
        <v>175</v>
      </c>
      <c r="C157" s="13">
        <f>C158</f>
        <v>228579091.31999999</v>
      </c>
      <c r="D157" s="13">
        <v>166167389.31</v>
      </c>
      <c r="E157" s="13">
        <v>112096945.48</v>
      </c>
      <c r="F157" s="21">
        <f t="shared" si="2"/>
        <v>49.04076957899423</v>
      </c>
      <c r="G157" s="21">
        <f t="shared" si="3"/>
        <v>67.460255556445674</v>
      </c>
      <c r="H157" s="58"/>
    </row>
    <row r="158" spans="1:8" ht="15.75">
      <c r="A158" s="19" t="s">
        <v>78</v>
      </c>
      <c r="B158" s="20" t="s">
        <v>176</v>
      </c>
      <c r="C158" s="13">
        <v>228579091.31999999</v>
      </c>
      <c r="D158" s="13">
        <v>166167389.31</v>
      </c>
      <c r="E158" s="13">
        <v>112096945.48</v>
      </c>
      <c r="F158" s="21">
        <f t="shared" si="2"/>
        <v>49.04076957899423</v>
      </c>
      <c r="G158" s="21">
        <f t="shared" si="3"/>
        <v>67.460255556445674</v>
      </c>
      <c r="H158" s="58"/>
    </row>
    <row r="159" spans="1:8" ht="31.5">
      <c r="A159" s="16" t="s">
        <v>79</v>
      </c>
      <c r="B159" s="17" t="s">
        <v>177</v>
      </c>
      <c r="C159" s="18">
        <v>506484096.48000002</v>
      </c>
      <c r="D159" s="18">
        <v>518584381.24000001</v>
      </c>
      <c r="E159" s="18">
        <v>498473020.43000001</v>
      </c>
      <c r="F159" s="21">
        <f t="shared" si="2"/>
        <v>98.418296624577948</v>
      </c>
      <c r="G159" s="21">
        <f t="shared" si="3"/>
        <v>96.121873018637544</v>
      </c>
      <c r="H159" s="58"/>
    </row>
    <row r="160" spans="1:8" ht="50.25" customHeight="1">
      <c r="A160" s="19" t="s">
        <v>80</v>
      </c>
      <c r="B160" s="20" t="s">
        <v>178</v>
      </c>
      <c r="C160" s="13">
        <v>463482127.51999998</v>
      </c>
      <c r="D160" s="13">
        <v>492790069.27999997</v>
      </c>
      <c r="E160" s="13">
        <v>475581770.87</v>
      </c>
      <c r="F160" s="21">
        <f t="shared" si="2"/>
        <v>102.61059545375413</v>
      </c>
      <c r="G160" s="21">
        <f t="shared" si="3"/>
        <v>96.507985959387838</v>
      </c>
      <c r="H160" s="58"/>
    </row>
    <row r="161" spans="1:8" ht="52.5" customHeight="1">
      <c r="A161" s="16" t="s">
        <v>81</v>
      </c>
      <c r="B161" s="17" t="s">
        <v>179</v>
      </c>
      <c r="C161" s="13">
        <v>463482127.51999998</v>
      </c>
      <c r="D161" s="13">
        <v>492790069.27999997</v>
      </c>
      <c r="E161" s="13">
        <v>475581770.87</v>
      </c>
      <c r="F161" s="21">
        <f t="shared" si="2"/>
        <v>102.61059545375413</v>
      </c>
      <c r="G161" s="21">
        <f t="shared" si="3"/>
        <v>96.507985959387838</v>
      </c>
      <c r="H161" s="58"/>
    </row>
    <row r="162" spans="1:8" ht="99" customHeight="1">
      <c r="A162" s="19" t="s">
        <v>82</v>
      </c>
      <c r="B162" s="20" t="s">
        <v>180</v>
      </c>
      <c r="C162" s="13">
        <v>7539691</v>
      </c>
      <c r="D162" s="13">
        <v>5179556</v>
      </c>
      <c r="E162" s="13">
        <v>4935767.62</v>
      </c>
      <c r="F162" s="21">
        <f t="shared" si="2"/>
        <v>65.463791818524129</v>
      </c>
      <c r="G162" s="21">
        <f t="shared" si="3"/>
        <v>95.293257182661989</v>
      </c>
      <c r="H162" s="58"/>
    </row>
    <row r="163" spans="1:8" ht="97.5" customHeight="1">
      <c r="A163" s="19" t="s">
        <v>83</v>
      </c>
      <c r="B163" s="20" t="s">
        <v>181</v>
      </c>
      <c r="C163" s="13">
        <v>7539691</v>
      </c>
      <c r="D163" s="13">
        <v>5179556</v>
      </c>
      <c r="E163" s="13">
        <v>4935767.62</v>
      </c>
      <c r="F163" s="21">
        <f t="shared" si="2"/>
        <v>65.463791818524129</v>
      </c>
      <c r="G163" s="21">
        <f t="shared" si="3"/>
        <v>95.293257182661989</v>
      </c>
      <c r="H163" s="58"/>
    </row>
    <row r="164" spans="1:8" ht="63">
      <c r="A164" s="19" t="s">
        <v>84</v>
      </c>
      <c r="B164" s="20" t="s">
        <v>182</v>
      </c>
      <c r="C164" s="13">
        <v>46941.279999999999</v>
      </c>
      <c r="D164" s="13">
        <v>46941.279999999999</v>
      </c>
      <c r="E164" s="13">
        <v>46941.279999999999</v>
      </c>
      <c r="F164" s="21">
        <f t="shared" si="2"/>
        <v>100</v>
      </c>
      <c r="G164" s="21">
        <f t="shared" si="3"/>
        <v>100</v>
      </c>
      <c r="H164" s="58"/>
    </row>
    <row r="165" spans="1:8" ht="86.25" customHeight="1">
      <c r="A165" s="19" t="s">
        <v>85</v>
      </c>
      <c r="B165" s="20" t="s">
        <v>183</v>
      </c>
      <c r="C165" s="13">
        <v>46941.279999999999</v>
      </c>
      <c r="D165" s="13">
        <v>46941.279999999999</v>
      </c>
      <c r="E165" s="13">
        <v>46941.279999999999</v>
      </c>
      <c r="F165" s="21">
        <f t="shared" si="2"/>
        <v>100</v>
      </c>
      <c r="G165" s="21">
        <f t="shared" si="3"/>
        <v>100</v>
      </c>
      <c r="H165" s="58"/>
    </row>
    <row r="166" spans="1:8" ht="48" customHeight="1">
      <c r="A166" s="19" t="s">
        <v>278</v>
      </c>
      <c r="B166" s="20" t="s">
        <v>282</v>
      </c>
      <c r="C166" s="13">
        <v>1169538.68</v>
      </c>
      <c r="D166" s="36">
        <v>706590.68</v>
      </c>
      <c r="E166" s="36">
        <v>611916.93000000005</v>
      </c>
      <c r="F166" s="21">
        <f t="shared" si="2"/>
        <v>52.321222073647036</v>
      </c>
      <c r="G166" s="21">
        <f t="shared" si="3"/>
        <v>86.601330490235171</v>
      </c>
      <c r="H166" s="58"/>
    </row>
    <row r="167" spans="1:8" ht="54" customHeight="1">
      <c r="A167" s="19" t="s">
        <v>279</v>
      </c>
      <c r="B167" s="20" t="s">
        <v>283</v>
      </c>
      <c r="C167" s="13">
        <v>1169538.68</v>
      </c>
      <c r="D167" s="36">
        <v>706590.68</v>
      </c>
      <c r="E167" s="36">
        <v>611916.93000000005</v>
      </c>
      <c r="F167" s="21">
        <f t="shared" si="2"/>
        <v>52.321222073647036</v>
      </c>
      <c r="G167" s="21">
        <f t="shared" si="3"/>
        <v>86.601330490235171</v>
      </c>
      <c r="H167" s="58"/>
    </row>
    <row r="168" spans="1:8" ht="72.75" customHeight="1">
      <c r="A168" s="19" t="s">
        <v>280</v>
      </c>
      <c r="B168" s="20" t="s">
        <v>284</v>
      </c>
      <c r="C168" s="13">
        <v>32475100</v>
      </c>
      <c r="D168" s="36">
        <v>15767500</v>
      </c>
      <c r="E168" s="36">
        <v>13398882.609999999</v>
      </c>
      <c r="F168" s="21">
        <f t="shared" si="2"/>
        <v>41.258941804644174</v>
      </c>
      <c r="G168" s="21">
        <f t="shared" si="3"/>
        <v>84.977850705565245</v>
      </c>
      <c r="H168" s="58"/>
    </row>
    <row r="169" spans="1:8" ht="77.25" customHeight="1">
      <c r="A169" s="19" t="s">
        <v>281</v>
      </c>
      <c r="B169" s="20" t="s">
        <v>285</v>
      </c>
      <c r="C169" s="13">
        <v>32475100</v>
      </c>
      <c r="D169" s="36">
        <v>15767500</v>
      </c>
      <c r="E169" s="36">
        <v>13398882.609999999</v>
      </c>
      <c r="F169" s="21">
        <f t="shared" si="2"/>
        <v>41.258941804644174</v>
      </c>
      <c r="G169" s="21">
        <f t="shared" si="3"/>
        <v>84.977850705565245</v>
      </c>
      <c r="H169" s="58"/>
    </row>
    <row r="170" spans="1:8" ht="36" customHeight="1">
      <c r="A170" s="19" t="s">
        <v>355</v>
      </c>
      <c r="B170" s="20" t="s">
        <v>357</v>
      </c>
      <c r="C170" s="13">
        <v>409536</v>
      </c>
      <c r="D170" s="36">
        <v>409536</v>
      </c>
      <c r="E170" s="36">
        <v>213553.12</v>
      </c>
      <c r="F170" s="21">
        <f t="shared" si="2"/>
        <v>52.145139865603994</v>
      </c>
      <c r="G170" s="21">
        <f t="shared" si="3"/>
        <v>52.145139865603994</v>
      </c>
      <c r="H170" s="58"/>
    </row>
    <row r="171" spans="1:8" ht="36" customHeight="1">
      <c r="A171" s="19" t="s">
        <v>356</v>
      </c>
      <c r="B171" s="20" t="s">
        <v>358</v>
      </c>
      <c r="C171" s="13">
        <v>409536</v>
      </c>
      <c r="D171" s="36">
        <v>409536</v>
      </c>
      <c r="E171" s="36">
        <v>213553.12</v>
      </c>
      <c r="F171" s="21">
        <f t="shared" si="2"/>
        <v>52.145139865603994</v>
      </c>
      <c r="G171" s="21">
        <f t="shared" si="3"/>
        <v>52.145139865603994</v>
      </c>
      <c r="H171" s="58"/>
    </row>
    <row r="172" spans="1:8" ht="35.25" customHeight="1">
      <c r="A172" s="19" t="s">
        <v>86</v>
      </c>
      <c r="B172" s="20" t="s">
        <v>184</v>
      </c>
      <c r="C172" s="13">
        <v>1361162</v>
      </c>
      <c r="D172" s="13">
        <v>1395192</v>
      </c>
      <c r="E172" s="13">
        <v>1395192</v>
      </c>
      <c r="F172" s="21">
        <f t="shared" si="2"/>
        <v>102.50006979330894</v>
      </c>
      <c r="G172" s="21">
        <f t="shared" si="3"/>
        <v>100</v>
      </c>
      <c r="H172" s="58"/>
    </row>
    <row r="173" spans="1:8" ht="37.5" customHeight="1">
      <c r="A173" s="19" t="s">
        <v>87</v>
      </c>
      <c r="B173" s="20" t="s">
        <v>185</v>
      </c>
      <c r="C173" s="13">
        <v>1361162</v>
      </c>
      <c r="D173" s="13">
        <v>1395192</v>
      </c>
      <c r="E173" s="13">
        <v>1395192</v>
      </c>
      <c r="F173" s="21">
        <f t="shared" si="2"/>
        <v>102.50006979330894</v>
      </c>
      <c r="G173" s="21">
        <f t="shared" si="3"/>
        <v>100</v>
      </c>
      <c r="H173" s="58"/>
    </row>
    <row r="174" spans="1:8" ht="37.5" customHeight="1">
      <c r="A174" s="19" t="s">
        <v>359</v>
      </c>
      <c r="B174" s="20" t="s">
        <v>363</v>
      </c>
      <c r="C174" s="13"/>
      <c r="D174" s="40">
        <v>2016764</v>
      </c>
      <c r="E174" s="40">
        <v>2016764</v>
      </c>
      <c r="F174" s="21"/>
      <c r="G174" s="21">
        <f t="shared" si="3"/>
        <v>100</v>
      </c>
      <c r="H174" s="58"/>
    </row>
    <row r="175" spans="1:8" ht="37.5" customHeight="1">
      <c r="A175" s="19" t="s">
        <v>360</v>
      </c>
      <c r="B175" s="20" t="s">
        <v>364</v>
      </c>
      <c r="C175" s="13"/>
      <c r="D175" s="40">
        <v>2016764</v>
      </c>
      <c r="E175" s="40">
        <v>2016764</v>
      </c>
      <c r="F175" s="21"/>
      <c r="G175" s="21">
        <f t="shared" si="3"/>
        <v>100</v>
      </c>
      <c r="H175" s="58"/>
    </row>
    <row r="176" spans="1:8" ht="23.25" customHeight="1">
      <c r="A176" s="19" t="s">
        <v>361</v>
      </c>
      <c r="B176" s="20" t="s">
        <v>365</v>
      </c>
      <c r="C176" s="13"/>
      <c r="D176" s="40">
        <v>272232</v>
      </c>
      <c r="E176" s="40">
        <v>272232</v>
      </c>
      <c r="F176" s="21"/>
      <c r="G176" s="21">
        <f t="shared" si="3"/>
        <v>100</v>
      </c>
      <c r="H176" s="58"/>
    </row>
    <row r="177" spans="1:8" ht="27.75" customHeight="1">
      <c r="A177" s="19" t="s">
        <v>362</v>
      </c>
      <c r="B177" s="20" t="s">
        <v>366</v>
      </c>
      <c r="C177" s="13"/>
      <c r="D177" s="42">
        <v>272232</v>
      </c>
      <c r="E177" s="42">
        <v>272232</v>
      </c>
      <c r="F177" s="21"/>
      <c r="G177" s="21">
        <f t="shared" si="3"/>
        <v>100</v>
      </c>
      <c r="H177" s="58"/>
    </row>
    <row r="178" spans="1:8" ht="15.75">
      <c r="A178" s="16" t="s">
        <v>88</v>
      </c>
      <c r="B178" s="17" t="s">
        <v>186</v>
      </c>
      <c r="C178" s="18">
        <v>24804000</v>
      </c>
      <c r="D178" s="18">
        <f>D179+D181</f>
        <v>25566000</v>
      </c>
      <c r="E178" s="18">
        <f>E179+E181</f>
        <v>24093434.219999999</v>
      </c>
      <c r="F178" s="21">
        <f t="shared" ref="F175:F186" si="6">E178/C178*100</f>
        <v>97.135277455249152</v>
      </c>
      <c r="G178" s="21">
        <f t="shared" si="3"/>
        <v>94.240140107955867</v>
      </c>
      <c r="H178" s="58"/>
    </row>
    <row r="179" spans="1:8" ht="63">
      <c r="A179" s="19" t="s">
        <v>286</v>
      </c>
      <c r="B179" s="20" t="s">
        <v>367</v>
      </c>
      <c r="C179" s="18">
        <v>24804000</v>
      </c>
      <c r="D179" s="37">
        <v>24804000</v>
      </c>
      <c r="E179" s="37">
        <v>23331434.219999999</v>
      </c>
      <c r="F179" s="21">
        <f t="shared" si="6"/>
        <v>94.063192307692304</v>
      </c>
      <c r="G179" s="21">
        <f t="shared" si="3"/>
        <v>94.063192307692304</v>
      </c>
      <c r="H179" s="58"/>
    </row>
    <row r="180" spans="1:8" ht="78.75">
      <c r="A180" s="19" t="s">
        <v>287</v>
      </c>
      <c r="B180" s="20" t="s">
        <v>368</v>
      </c>
      <c r="C180" s="18">
        <v>24804000</v>
      </c>
      <c r="D180" s="37">
        <v>24804000</v>
      </c>
      <c r="E180" s="37">
        <v>23331434.219999999</v>
      </c>
      <c r="F180" s="21">
        <f t="shared" si="6"/>
        <v>94.063192307692304</v>
      </c>
      <c r="G180" s="21">
        <f t="shared" si="3"/>
        <v>94.063192307692304</v>
      </c>
      <c r="H180" s="58"/>
    </row>
    <row r="181" spans="1:8" ht="33" customHeight="1">
      <c r="A181" s="19" t="s">
        <v>89</v>
      </c>
      <c r="B181" s="20" t="s">
        <v>187</v>
      </c>
      <c r="C181" s="13">
        <v>0</v>
      </c>
      <c r="D181" s="13">
        <v>762000</v>
      </c>
      <c r="E181" s="13">
        <v>762000</v>
      </c>
      <c r="F181" s="21"/>
      <c r="G181" s="21">
        <f t="shared" si="3"/>
        <v>100</v>
      </c>
      <c r="H181" s="58"/>
    </row>
    <row r="182" spans="1:8" ht="36" customHeight="1">
      <c r="A182" s="19" t="s">
        <v>90</v>
      </c>
      <c r="B182" s="20" t="s">
        <v>188</v>
      </c>
      <c r="C182" s="13">
        <v>0</v>
      </c>
      <c r="D182" s="13">
        <v>762000</v>
      </c>
      <c r="E182" s="13">
        <v>762000</v>
      </c>
      <c r="F182" s="21"/>
      <c r="G182" s="21">
        <f t="shared" si="3"/>
        <v>100</v>
      </c>
      <c r="H182" s="58"/>
    </row>
    <row r="183" spans="1:8" s="10" customFormat="1" ht="15.75">
      <c r="A183" s="16" t="s">
        <v>91</v>
      </c>
      <c r="B183" s="17" t="s">
        <v>189</v>
      </c>
      <c r="C183" s="18">
        <v>0</v>
      </c>
      <c r="D183" s="18">
        <v>3000000</v>
      </c>
      <c r="E183" s="18">
        <v>6000000</v>
      </c>
      <c r="F183" s="21"/>
      <c r="G183" s="21">
        <f t="shared" si="3"/>
        <v>200</v>
      </c>
      <c r="H183" s="27"/>
    </row>
    <row r="184" spans="1:8" ht="37.5" customHeight="1">
      <c r="A184" s="19" t="s">
        <v>92</v>
      </c>
      <c r="B184" s="20" t="s">
        <v>190</v>
      </c>
      <c r="C184" s="13">
        <v>0</v>
      </c>
      <c r="D184" s="18">
        <v>3000000</v>
      </c>
      <c r="E184" s="18">
        <v>6000000</v>
      </c>
      <c r="F184" s="21"/>
      <c r="G184" s="21">
        <f t="shared" si="3"/>
        <v>200</v>
      </c>
      <c r="H184" s="58"/>
    </row>
    <row r="185" spans="1:8" ht="37.5" customHeight="1">
      <c r="A185" s="19" t="s">
        <v>92</v>
      </c>
      <c r="B185" s="20" t="s">
        <v>191</v>
      </c>
      <c r="C185" s="13">
        <v>0</v>
      </c>
      <c r="D185" s="18">
        <v>3000000</v>
      </c>
      <c r="E185" s="18">
        <v>6000000</v>
      </c>
      <c r="F185" s="21"/>
      <c r="G185" s="21">
        <f t="shared" si="3"/>
        <v>200</v>
      </c>
      <c r="H185" s="58"/>
    </row>
    <row r="186" spans="1:8" ht="47.25">
      <c r="A186" s="16" t="s">
        <v>93</v>
      </c>
      <c r="B186" s="17" t="s">
        <v>192</v>
      </c>
      <c r="C186" s="18">
        <v>0</v>
      </c>
      <c r="D186" s="18">
        <v>0</v>
      </c>
      <c r="E186" s="18">
        <v>-450997.53</v>
      </c>
      <c r="F186" s="21"/>
      <c r="G186" s="21"/>
      <c r="H186" s="73" t="s">
        <v>197</v>
      </c>
    </row>
    <row r="187" spans="1:8" ht="69" customHeight="1">
      <c r="A187" s="19" t="s">
        <v>94</v>
      </c>
      <c r="B187" s="20" t="s">
        <v>193</v>
      </c>
      <c r="C187" s="13">
        <v>0</v>
      </c>
      <c r="D187" s="13">
        <v>0</v>
      </c>
      <c r="E187" s="18">
        <v>-450997.53</v>
      </c>
      <c r="F187" s="21"/>
      <c r="G187" s="21"/>
      <c r="H187" s="74"/>
    </row>
    <row r="188" spans="1:8" ht="69" customHeight="1">
      <c r="A188" s="19" t="s">
        <v>95</v>
      </c>
      <c r="B188" s="20" t="s">
        <v>194</v>
      </c>
      <c r="C188" s="13">
        <v>0</v>
      </c>
      <c r="D188" s="13">
        <v>0</v>
      </c>
      <c r="E188" s="18">
        <v>-450997.53</v>
      </c>
      <c r="F188" s="21"/>
      <c r="G188" s="21"/>
      <c r="H188" s="58"/>
    </row>
    <row r="189" spans="1:8" ht="12.95" customHeight="1">
      <c r="A189" s="6"/>
      <c r="B189" s="11"/>
      <c r="C189" s="12"/>
      <c r="D189" s="12"/>
      <c r="E189" s="12"/>
      <c r="F189" s="3"/>
      <c r="G189" s="4"/>
    </row>
    <row r="190" spans="1:8" hidden="1">
      <c r="A190" s="6"/>
      <c r="B190" s="6"/>
      <c r="C190" s="8"/>
      <c r="D190" s="8"/>
      <c r="E190" s="8"/>
      <c r="F190" s="3" t="s">
        <v>96</v>
      </c>
      <c r="G190" s="4"/>
    </row>
  </sheetData>
  <mergeCells count="8">
    <mergeCell ref="H41:H42"/>
    <mergeCell ref="H52:H53"/>
    <mergeCell ref="H62:H63"/>
    <mergeCell ref="H84:H86"/>
    <mergeCell ref="A2:F3"/>
    <mergeCell ref="H11:H16"/>
    <mergeCell ref="H35:H37"/>
    <mergeCell ref="H38:H40"/>
  </mergeCells>
  <pageMargins left="0.59055118110236227" right="0.19685039370078741" top="0.39370078740157483" bottom="0.19685039370078741" header="0" footer="0"/>
  <pageSetup paperSize="9" scale="65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B8252C-C927-402E-B07D-5242924E8F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2021</vt:lpstr>
      <vt:lpstr>'Доходы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Захарова</cp:lastModifiedBy>
  <cp:lastPrinted>2020-05-25T06:12:56Z</cp:lastPrinted>
  <dcterms:created xsi:type="dcterms:W3CDTF">2020-01-20T02:20:06Z</dcterms:created>
  <dcterms:modified xsi:type="dcterms:W3CDTF">2022-04-14T02:55:23Z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0503317G_20160101_13.xlsx</vt:lpwstr>
  </property>
  <property fmtid="{D5CDD505-2E9C-101B-9397-08002B2CF9AE}" pid="3" name="Название отчета">
    <vt:lpwstr>0503317G_20160101_13.xlsx</vt:lpwstr>
  </property>
  <property fmtid="{D5CDD505-2E9C-101B-9397-08002B2CF9AE}" pid="4" name="Версия клиента">
    <vt:lpwstr>19.2.1.30943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rn20023_1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