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<sst xmlns="http://schemas.openxmlformats.org/spreadsheetml/2006/main" count="147" uniqueCount="72">
  <si>
    <t xml:space="preserve">Сведения об исполнении расходов бюджета Партизанского муниципального округа по разделам и подразделам классификации расходов бюджета за            9 месяцев 2024 года по состоянию на 01.10.2024</t>
  </si>
  <si>
    <t xml:space="preserve">Наименование</t>
  </si>
  <si>
    <t xml:space="preserve">Раздел</t>
  </si>
  <si>
    <t xml:space="preserve">Подраздел</t>
  </si>
  <si>
    <t xml:space="preserve">Утверждено Решением Думы ПМО от 14.12.2023 № 110 (в ред. Решения Думы ПМО от 26.08.2024 № 220), руб.</t>
  </si>
  <si>
    <r>
      <rPr>
        <sz val="11"/>
        <rFont val="Times New Roman"/>
        <family val="1"/>
        <charset val="204"/>
      </rPr>
      <t xml:space="preserve">План по сводной бюджетной росписи, действующей на конец отчетного периода (по состоянию на 01.10.2024), руб.
</t>
    </r>
    <r>
      <rPr>
        <i val="true"/>
        <sz val="11"/>
        <rFont val="Times New Roman"/>
        <family val="1"/>
        <charset val="204"/>
      </rPr>
      <t xml:space="preserve">Источник: Форма по ОКУД 0503117</t>
    </r>
  </si>
  <si>
    <t xml:space="preserve">Фактически исполнено за 9 месяцев 2024 года, руб.
(по состоянию на 01.10.2024)</t>
  </si>
  <si>
    <r>
      <rPr>
        <sz val="11"/>
        <color rgb="FF000000"/>
        <rFont val="Times New Roman"/>
        <family val="1"/>
        <charset val="1"/>
      </rPr>
      <t xml:space="preserve">% исполнения годового плана за 9 месяцев 2024 года 
</t>
    </r>
    <r>
      <rPr>
        <b val="true"/>
        <sz val="11"/>
        <color rgb="FF000000"/>
        <rFont val="Times New Roman"/>
        <family val="1"/>
        <charset val="204"/>
      </rPr>
      <t xml:space="preserve">по Решению о бюджете </t>
    </r>
    <r>
      <rPr>
        <sz val="11"/>
        <color rgb="FF000000"/>
        <rFont val="Times New Roman"/>
        <family val="1"/>
        <charset val="1"/>
      </rPr>
      <t xml:space="preserve">(по состоянию на 01.10.2024), %</t>
    </r>
  </si>
  <si>
    <r>
      <rPr>
        <sz val="11"/>
        <color rgb="FF000000"/>
        <rFont val="Times New Roman"/>
        <family val="1"/>
        <charset val="1"/>
      </rPr>
      <t xml:space="preserve">% исполнения годового плана
</t>
    </r>
    <r>
      <rPr>
        <b val="true"/>
        <sz val="11"/>
        <color rgb="FF000000"/>
        <rFont val="Times New Roman"/>
        <family val="1"/>
        <charset val="204"/>
      </rPr>
      <t xml:space="preserve">по плану по сводной бюджетной росписи</t>
    </r>
    <r>
      <rPr>
        <sz val="11"/>
        <color rgb="FF000000"/>
        <rFont val="Times New Roman"/>
        <family val="1"/>
        <charset val="1"/>
      </rPr>
      <t xml:space="preserve"> по состоянию на 01.10.2024, %</t>
    </r>
  </si>
  <si>
    <t xml:space="preserve">Фактически исполнено за 9 месяцев 2023 года, руб.
(по состоянию на 01.10.2023)</t>
  </si>
  <si>
    <t xml:space="preserve">Темп роста к соответствующему периоду прошлого года, %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</si>
  <si>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</si>
  <si>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</si>
  <si>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</si>
  <si>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</si>
  <si>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02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</si>
  <si>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</si>
  <si>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</si>
  <si>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</si>
  <si>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04</t>
  </si>
  <si>
    <t xml:space="preserve">Судебная система</t>
  </si>
  <si>
    <t xml:space="preserve">05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</si>
  <si>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</si>
  <si>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</si>
  <si>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</si>
  <si>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11</t>
  </si>
  <si>
    <t xml:space="preserve">Другие общегосударственные вопросы</t>
  </si>
  <si>
    <t xml:space="preserve">13</t>
  </si>
  <si>
    <t xml:space="preserve">Национальная оборона</t>
  </si>
  <si>
    <t xml:space="preserve"> Мобилизационная и вневойсковая подготовка</t>
  </si>
  <si>
    <t xml:space="preserve"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</si>
  <si>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</si>
  <si>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</si>
  <si>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Национальная экономика</t>
  </si>
  <si>
    <t xml:space="preserve">Сельское хозяйство и рыболовство</t>
  </si>
  <si>
    <t xml:space="preserve">Транспорт</t>
  </si>
  <si>
    <t xml:space="preserve">08</t>
  </si>
  <si>
    <t xml:space="preserve">Дорожное хозяйство (дорожные фонды)</t>
  </si>
  <si>
    <t xml:space="preserve">09</t>
  </si>
  <si>
    <t xml:space="preserve">Связь и информатика</t>
  </si>
  <si>
    <t xml:space="preserve">Другие вопросы в области национальной экономики</t>
  </si>
  <si>
    <t xml:space="preserve">12</t>
  </si>
  <si>
    <t xml:space="preserve">Жилищно-коммунальное хозяйство</t>
  </si>
  <si>
    <t xml:space="preserve">Жилищное хозяйство</t>
  </si>
  <si>
    <t xml:space="preserve">Коммунальное хозяйство</t>
  </si>
  <si>
    <t xml:space="preserve">Благоустройство</t>
  </si>
  <si>
    <t xml:space="preserve">Другие вопросы в области жилищно-коммунального хозяйства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</si>
  <si>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</si>
  <si>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</si>
  <si>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</si>
  <si>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</si>
  <si>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</si>
  <si>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Молодежная политика</t>
  </si>
  <si>
    <t xml:space="preserve">Другие вопросы в области образования</t>
  </si>
  <si>
    <t xml:space="preserve">Культура, кинематография</t>
  </si>
  <si>
    <t xml:space="preserve">Культура</t>
  </si>
  <si>
    <t xml:space="preserve">Другие вопросы в области культуры, кинематографии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</si>
  <si>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</si>
  <si>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</si>
  <si>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</si>
  <si>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</si>
  <si>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</si>
  <si>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</si>
  <si>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</si>
  <si>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Массовый спорт</t>
  </si>
  <si>
    <t xml:space="preserve">Средства массовой информации</t>
  </si>
  <si>
    <t xml:space="preserve">Периодическая печать и издательство</t>
  </si>
  <si>
    <t xml:space="preserve">Межбюджетные трансферты общего характера бюджетам бюджетной системы Российской Федерации </t>
  </si>
  <si>
    <t xml:space="preserve">14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</si>
  <si>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</si>
  <si>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Прочие межбюджетные трансферты общего характера</t>
  </si>
  <si>
    <t xml:space="preserve">ВСЕГО РАСХОДОВ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</si>
</sst>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@"/>
    <numFmt numFmtId="167" formatCode="0.00%"/>
    <numFmt numFmtId="168" formatCode="#,###.00"/>
    <numFmt numFmtId="169" formatCode="0.00"/>
  </numFmts>
  <fonts count="24">
    <font>
      <sz val="8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204"/>
    </font>
    <font>
      <b val="true"/>
      <sz val="10"/>
      <color rgb="FF000000"/>
      <name val="Arial CYR"/>
      <family val="0"/>
      <charset val="1"/>
    </font>
    <font>
      <sz val="12"/>
      <color rgb="FF000000"/>
      <name val="Calibri"/>
      <family val="2"/>
      <charset val="204"/>
    </font>
    <font>
      <sz val="12"/>
      <name val="Arial Cyr"/>
      <family val="0"/>
      <charset val="204"/>
    </font>
    <font>
      <sz val="13"/>
      <name val="Times New Roman"/>
      <family val="1"/>
      <charset val="204"/>
    </font>
    <font>
      <b val="true"/>
      <sz val="14"/>
      <name val="Times New Roman"/>
      <family val="1"/>
      <charset val="1"/>
    </font>
    <font>
      <sz val="12"/>
      <name val="Times New Roman"/>
      <family val="1"/>
      <charset val="1"/>
    </font>
    <font>
      <sz val="8"/>
      <name val="Times New Roman"/>
      <family val="1"/>
      <charset val="1"/>
    </font>
    <font>
      <sz val="13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204"/>
    </font>
    <font>
      <i val="true"/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name val="Arial Cyr"/>
      <family val="0"/>
      <charset val="204"/>
    </font>
    <font>
      <b val="true"/>
      <sz val="13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sz val="10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2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5" fillId="2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4" fillId="0" borderId="3" applyFont="true" applyBorder="true" applyAlignment="true" applyProtection="true">
      <alignment horizontal="left" vertical="bottom" textRotation="0" wrapText="true" indent="2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2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3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8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3" borderId="2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7" fontId="18" fillId="3" borderId="2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7" fontId="18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2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0" fillId="0" borderId="2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5" fontId="21" fillId="3" borderId="2" xfId="22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7" fontId="12" fillId="3" borderId="2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7" fontId="12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3" borderId="2" xfId="22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5" fontId="20" fillId="0" borderId="2" xfId="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5" fontId="18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2" fillId="3" borderId="2" xfId="22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1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3" borderId="4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5" fontId="21" fillId="3" borderId="4" xfId="22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21" fillId="3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1" fillId="3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0" fillId="3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2" fillId="3" borderId="2" xfId="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5" fontId="1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1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2" fillId="3" borderId="4" xfId="22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22" fillId="3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22" fillId="3" borderId="2" xfId="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6" fontId="21" fillId="3" borderId="2" xfId="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5" fontId="21" fillId="3" borderId="2" xfId="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3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1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3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21" fillId="3" borderId="5" xfId="0" applyFont="true" applyBorder="true" applyAlignment="true" applyProtection="true">
      <alignment horizontal="left" vertical="bottom" textRotation="0" wrapText="false" indent="0" shrinkToFit="true"/>
      <protection locked="true" hidden="false"/>
    </xf>
    <xf numFmtId="165" fontId="21" fillId="3" borderId="2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5" fontId="21" fillId="3" borderId="6" xfId="22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21" fillId="3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9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xl105" xfId="20"/>
    <cellStyle name="xl41" xfId="21"/>
    <cellStyle name="xl63" xfId="22"/>
    <cellStyle name="xl92" xfId="23"/>
    <cellStyle name="Обычный 4" xfId="24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52" activeCellId="0" sqref="I52"/>
    </sheetView>
  </sheetViews>
  <sheetFormatPr defaultColWidth="9.28515625" defaultRowHeight="16.15" zeroHeight="false" outlineLevelRow="0" outlineLevelCol="0"/>
  <cols>
    <col collapsed="false" customWidth="true" hidden="false" outlineLevel="0" max="1" min="1" style="1" width="85.71"/>
    <col collapsed="false" customWidth="true" hidden="false" outlineLevel="0" max="3" min="2" style="2" width="7.28"/>
    <col collapsed="false" customWidth="true" hidden="false" outlineLevel="0" max="4" min="4" style="2" width="23.58"/>
    <col collapsed="false" customWidth="true" hidden="false" outlineLevel="0" max="5" min="5" style="1" width="22.02"/>
    <col collapsed="false" customWidth="true" hidden="false" outlineLevel="0" max="6" min="6" style="1" width="20.43"/>
    <col collapsed="false" customWidth="true" hidden="false" outlineLevel="0" max="7" min="7" style="1" width="18.87"/>
    <col collapsed="false" customWidth="true" hidden="false" outlineLevel="0" max="8" min="8" style="1" width="18.21"/>
    <col collapsed="false" customWidth="true" hidden="false" outlineLevel="0" max="9" min="9" style="3" width="20.46"/>
    <col collapsed="false" customWidth="true" hidden="false" outlineLevel="0" max="10" min="10" style="1" width="17.52"/>
    <col collapsed="false" customWidth="false" hidden="false" outlineLevel="0" max="16384" min="11" style="1" width="9.28"/>
  </cols>
  <sheetData>
    <row r="1" customFormat="false" ht="51.4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5"/>
      <c r="L1" s="5"/>
      <c r="M1" s="5"/>
      <c r="N1" s="5"/>
      <c r="O1" s="5"/>
    </row>
    <row r="2" customFormat="false" ht="16.15" hidden="false" customHeight="false" outlineLevel="0" collapsed="false">
      <c r="A2" s="6"/>
      <c r="B2" s="7"/>
      <c r="C2" s="7"/>
      <c r="D2" s="7"/>
      <c r="E2" s="6"/>
      <c r="F2" s="6"/>
      <c r="G2" s="6"/>
      <c r="H2" s="8"/>
      <c r="I2" s="9"/>
      <c r="J2" s="6"/>
    </row>
    <row r="3" s="14" customFormat="true" ht="120.85" hidden="false" customHeight="false" outlineLevel="0" collapsed="false">
      <c r="A3" s="10" t="s">
        <v>1</v>
      </c>
      <c r="B3" s="11" t="s">
        <v>2</v>
      </c>
      <c r="C3" s="11" t="s">
        <v>3</v>
      </c>
      <c r="D3" s="12" t="s">
        <v>4</v>
      </c>
      <c r="E3" s="13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</row>
    <row r="4" s="14" customFormat="true" ht="16.15" hidden="false" customHeight="false" outlineLevel="0" collapsed="false">
      <c r="A4" s="10" t="n">
        <v>1</v>
      </c>
      <c r="B4" s="10" t="n">
        <v>2</v>
      </c>
      <c r="C4" s="10" t="n">
        <v>3</v>
      </c>
      <c r="D4" s="10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</row>
    <row r="5" customFormat="false" ht="16.7" hidden="false" customHeight="true" outlineLevel="0" collapsed="false">
      <c r="A5" s="16" t="s">
        <v>11</v>
      </c>
      <c r="B5" s="17" t="s">
        <v>12</v>
      </c>
      <c r="C5" s="17" t="s">
        <v>13</v>
      </c>
      <c r="D5" s="18" t="n">
        <f aca="false">D6+D7+D8+D9+D10+D12+D11</f>
        <v>294748717.67</v>
      </c>
      <c r="E5" s="18" t="n">
        <f aca="false">E6+E7+E8+E9+E10+E12+E11</f>
        <v>294748717.67</v>
      </c>
      <c r="F5" s="18" t="n">
        <f aca="false">F6+F7+F8+F9+F10+F12+F11</f>
        <v>196543075.4</v>
      </c>
      <c r="G5" s="19" t="n">
        <f aca="false">F5/D5</f>
        <v>0.666815709848309</v>
      </c>
      <c r="H5" s="20" t="n">
        <f aca="false">F5/E5</f>
        <v>0.666815709848309</v>
      </c>
      <c r="I5" s="18" t="n">
        <f aca="false">I6+I7+I8+I9+I10+I12+I11</f>
        <v>104970739.76</v>
      </c>
      <c r="J5" s="21" t="n">
        <f aca="false">F5/I5</f>
        <v>1.87236058209523</v>
      </c>
    </row>
    <row r="6" customFormat="false" ht="30.4" hidden="false" customHeight="true" outlineLevel="0" collapsed="false">
      <c r="A6" s="22" t="s">
        <v>14</v>
      </c>
      <c r="B6" s="23" t="s">
        <v>12</v>
      </c>
      <c r="C6" s="23" t="s">
        <v>15</v>
      </c>
      <c r="D6" s="24" t="n">
        <v>3762908</v>
      </c>
      <c r="E6" s="25" t="n">
        <v>3762908</v>
      </c>
      <c r="F6" s="26" t="n">
        <v>2923914.72</v>
      </c>
      <c r="G6" s="27" t="n">
        <f aca="false">F6/D6</f>
        <v>0.777035930721665</v>
      </c>
      <c r="H6" s="28" t="n">
        <f aca="false">F6/E6</f>
        <v>0.777035930721665</v>
      </c>
      <c r="I6" s="29" t="n">
        <v>0</v>
      </c>
      <c r="J6" s="30" t="n">
        <v>1</v>
      </c>
    </row>
    <row r="7" customFormat="false" ht="44.55" hidden="false" customHeight="true" outlineLevel="0" collapsed="false">
      <c r="A7" s="22" t="s">
        <v>16</v>
      </c>
      <c r="B7" s="23" t="s">
        <v>12</v>
      </c>
      <c r="C7" s="23" t="s">
        <v>17</v>
      </c>
      <c r="D7" s="24" t="n">
        <v>8024000</v>
      </c>
      <c r="E7" s="25" t="n">
        <v>8024000</v>
      </c>
      <c r="F7" s="26" t="n">
        <v>6206555.24</v>
      </c>
      <c r="G7" s="27" t="n">
        <f aca="false">F7/D7</f>
        <v>0.773498908275175</v>
      </c>
      <c r="H7" s="28" t="n">
        <f aca="false">F7/E7</f>
        <v>0.773498908275175</v>
      </c>
      <c r="I7" s="31" t="n">
        <v>5993238.05</v>
      </c>
      <c r="J7" s="30" t="n">
        <f aca="false">F7/I7</f>
        <v>1.03559297798959</v>
      </c>
    </row>
    <row r="8" customFormat="false" ht="44.55" hidden="false" customHeight="true" outlineLevel="0" collapsed="false">
      <c r="A8" s="22" t="s">
        <v>18</v>
      </c>
      <c r="B8" s="23" t="s">
        <v>12</v>
      </c>
      <c r="C8" s="23" t="s">
        <v>19</v>
      </c>
      <c r="D8" s="24" t="n">
        <v>103157967.37</v>
      </c>
      <c r="E8" s="25" t="n">
        <v>103157967.37</v>
      </c>
      <c r="F8" s="26" t="n">
        <v>83556564.41</v>
      </c>
      <c r="G8" s="27" t="n">
        <f aca="false">F8/D8</f>
        <v>0.809986533665451</v>
      </c>
      <c r="H8" s="28" t="n">
        <f aca="false">F8/E8</f>
        <v>0.809986533665451</v>
      </c>
      <c r="I8" s="32" t="n">
        <v>48853620.22</v>
      </c>
      <c r="J8" s="30" t="n">
        <f aca="false">F8/I8</f>
        <v>1.71034539577055</v>
      </c>
    </row>
    <row r="9" customFormat="false" ht="16.7" hidden="false" customHeight="true" outlineLevel="0" collapsed="false">
      <c r="A9" s="22" t="s">
        <v>20</v>
      </c>
      <c r="B9" s="23" t="s">
        <v>12</v>
      </c>
      <c r="C9" s="23" t="s">
        <v>21</v>
      </c>
      <c r="D9" s="24" t="n">
        <v>23821</v>
      </c>
      <c r="E9" s="25" t="n">
        <v>23821</v>
      </c>
      <c r="F9" s="26" t="n">
        <v>14625</v>
      </c>
      <c r="G9" s="27" t="n">
        <f aca="false">F9/D9</f>
        <v>0.613954074136266</v>
      </c>
      <c r="H9" s="28" t="n">
        <f aca="false">F9/E9</f>
        <v>0.613954074136266</v>
      </c>
      <c r="I9" s="29" t="n">
        <v>0</v>
      </c>
      <c r="J9" s="30" t="n">
        <v>1</v>
      </c>
    </row>
    <row r="10" customFormat="false" ht="44.55" hidden="false" customHeight="true" outlineLevel="0" collapsed="false">
      <c r="A10" s="22" t="s">
        <v>22</v>
      </c>
      <c r="B10" s="23" t="s">
        <v>12</v>
      </c>
      <c r="C10" s="23" t="s">
        <v>23</v>
      </c>
      <c r="D10" s="24" t="n">
        <v>19946416</v>
      </c>
      <c r="E10" s="25" t="n">
        <v>19946416</v>
      </c>
      <c r="F10" s="33" t="n">
        <v>14494442.5</v>
      </c>
      <c r="G10" s="27" t="n">
        <f aca="false">F10/D10</f>
        <v>0.726669016629353</v>
      </c>
      <c r="H10" s="28" t="n">
        <f aca="false">F10/E10</f>
        <v>0.726669016629353</v>
      </c>
      <c r="I10" s="32" t="n">
        <v>10894612.31</v>
      </c>
      <c r="J10" s="30" t="n">
        <f aca="false">F10/I10</f>
        <v>1.33042297307778</v>
      </c>
    </row>
    <row r="11" customFormat="false" ht="16.7" hidden="false" customHeight="true" outlineLevel="0" collapsed="false">
      <c r="A11" s="22" t="s">
        <v>24</v>
      </c>
      <c r="B11" s="23" t="s">
        <v>12</v>
      </c>
      <c r="C11" s="23" t="s">
        <v>25</v>
      </c>
      <c r="D11" s="24" t="n">
        <v>18700000</v>
      </c>
      <c r="E11" s="34" t="n">
        <v>18700000</v>
      </c>
      <c r="F11" s="26" t="n">
        <v>0</v>
      </c>
      <c r="G11" s="27" t="n">
        <f aca="false">F11/D11</f>
        <v>0</v>
      </c>
      <c r="H11" s="28" t="n">
        <f aca="false">F11/E11</f>
        <v>0</v>
      </c>
      <c r="I11" s="29" t="n">
        <v>0</v>
      </c>
      <c r="J11" s="30" t="n">
        <v>0</v>
      </c>
    </row>
    <row r="12" customFormat="false" ht="16.7" hidden="false" customHeight="true" outlineLevel="0" collapsed="false">
      <c r="A12" s="22" t="s">
        <v>26</v>
      </c>
      <c r="B12" s="23" t="s">
        <v>12</v>
      </c>
      <c r="C12" s="23" t="s">
        <v>27</v>
      </c>
      <c r="D12" s="24" t="n">
        <v>141133605.3</v>
      </c>
      <c r="E12" s="25" t="n">
        <v>141133605.3</v>
      </c>
      <c r="F12" s="26" t="n">
        <v>89346973.53</v>
      </c>
      <c r="G12" s="27" t="n">
        <f aca="false">F12/D12</f>
        <v>0.633066613299363</v>
      </c>
      <c r="H12" s="28" t="n">
        <f aca="false">F12/E12</f>
        <v>0.633066613299363</v>
      </c>
      <c r="I12" s="32" t="n">
        <v>39229269.18</v>
      </c>
      <c r="J12" s="30" t="n">
        <f aca="false">F12/I12</f>
        <v>2.27755896037827</v>
      </c>
    </row>
    <row r="13" customFormat="false" ht="16.7" hidden="false" customHeight="true" outlineLevel="0" collapsed="false">
      <c r="A13" s="16" t="s">
        <v>28</v>
      </c>
      <c r="B13" s="17" t="s">
        <v>15</v>
      </c>
      <c r="C13" s="17" t="s">
        <v>13</v>
      </c>
      <c r="D13" s="35" t="n">
        <f aca="false">D14</f>
        <v>2391776</v>
      </c>
      <c r="E13" s="35" t="n">
        <f aca="false">E14</f>
        <v>2391776</v>
      </c>
      <c r="F13" s="36" t="n">
        <f aca="false">F14</f>
        <v>1793832.03</v>
      </c>
      <c r="G13" s="19" t="n">
        <f aca="false">F13/D13</f>
        <v>0.750000012542981</v>
      </c>
      <c r="H13" s="20" t="n">
        <f aca="false">F13/E13</f>
        <v>0.750000012542981</v>
      </c>
      <c r="I13" s="37" t="n">
        <v>0</v>
      </c>
      <c r="J13" s="21" t="n">
        <v>1</v>
      </c>
    </row>
    <row r="14" customFormat="false" ht="16.7" hidden="false" customHeight="true" outlineLevel="0" collapsed="false">
      <c r="A14" s="22" t="s">
        <v>29</v>
      </c>
      <c r="B14" s="23" t="s">
        <v>15</v>
      </c>
      <c r="C14" s="23" t="s">
        <v>17</v>
      </c>
      <c r="D14" s="24" t="n">
        <v>2391776</v>
      </c>
      <c r="E14" s="25" t="n">
        <v>2391776</v>
      </c>
      <c r="F14" s="26" t="n">
        <v>1793832.03</v>
      </c>
      <c r="G14" s="27" t="n">
        <f aca="false">F14/D14</f>
        <v>0.750000012542981</v>
      </c>
      <c r="H14" s="28" t="n">
        <f aca="false">F14/E14</f>
        <v>0.750000012542981</v>
      </c>
      <c r="I14" s="38" t="n">
        <v>0</v>
      </c>
      <c r="J14" s="30" t="n">
        <v>1</v>
      </c>
    </row>
    <row r="15" customFormat="false" ht="30.4" hidden="false" customHeight="true" outlineLevel="0" collapsed="false">
      <c r="A15" s="16" t="s">
        <v>30</v>
      </c>
      <c r="B15" s="17" t="s">
        <v>17</v>
      </c>
      <c r="C15" s="17" t="s">
        <v>13</v>
      </c>
      <c r="D15" s="39" t="n">
        <f aca="false">D16</f>
        <v>4500000</v>
      </c>
      <c r="E15" s="39" t="n">
        <f aca="false">E16</f>
        <v>4500000</v>
      </c>
      <c r="F15" s="18" t="n">
        <f aca="false">F16</f>
        <v>860396.3</v>
      </c>
      <c r="G15" s="19" t="n">
        <f aca="false">F15/D15</f>
        <v>0.191199177777778</v>
      </c>
      <c r="H15" s="20" t="n">
        <f aca="false">F15/E15</f>
        <v>0.191199177777778</v>
      </c>
      <c r="I15" s="18" t="n">
        <f aca="false">I16</f>
        <v>3339114.12</v>
      </c>
      <c r="J15" s="21" t="n">
        <v>0</v>
      </c>
    </row>
    <row r="16" customFormat="false" ht="30.4" hidden="false" customHeight="true" outlineLevel="0" collapsed="false">
      <c r="A16" s="22" t="s">
        <v>31</v>
      </c>
      <c r="B16" s="23" t="s">
        <v>17</v>
      </c>
      <c r="C16" s="23" t="s">
        <v>32</v>
      </c>
      <c r="D16" s="24" t="n">
        <v>4500000</v>
      </c>
      <c r="E16" s="40" t="n">
        <v>4500000</v>
      </c>
      <c r="F16" s="26" t="n">
        <v>860396.3</v>
      </c>
      <c r="G16" s="27" t="n">
        <f aca="false">F16/D16</f>
        <v>0.191199177777778</v>
      </c>
      <c r="H16" s="28" t="n">
        <f aca="false">F16/E16</f>
        <v>0.191199177777778</v>
      </c>
      <c r="I16" s="29" t="n">
        <v>3339114.12</v>
      </c>
      <c r="J16" s="30" t="n">
        <v>0</v>
      </c>
    </row>
    <row r="17" customFormat="false" ht="16.7" hidden="false" customHeight="true" outlineLevel="0" collapsed="false">
      <c r="A17" s="16" t="s">
        <v>33</v>
      </c>
      <c r="B17" s="17" t="s">
        <v>19</v>
      </c>
      <c r="C17" s="17" t="s">
        <v>13</v>
      </c>
      <c r="D17" s="39" t="n">
        <f aca="false">D18+D19+D20+D22+D21</f>
        <v>230636548.66</v>
      </c>
      <c r="E17" s="39" t="n">
        <f aca="false">E18+E19+E20+E22+E21</f>
        <v>230636548.66</v>
      </c>
      <c r="F17" s="39" t="n">
        <f aca="false">F18+F19+F20+F22+F21</f>
        <v>34037893.3</v>
      </c>
      <c r="G17" s="19" t="n">
        <f aca="false">F17/D17</f>
        <v>0.147582390985992</v>
      </c>
      <c r="H17" s="20" t="n">
        <f aca="false">F17/E17</f>
        <v>0.147582390985992</v>
      </c>
      <c r="I17" s="18" t="n">
        <f aca="false">I18+I19+I20+I22+I21</f>
        <v>9372070.43</v>
      </c>
      <c r="J17" s="21" t="n">
        <f aca="false">F17/I17</f>
        <v>3.63184352424889</v>
      </c>
    </row>
    <row r="18" customFormat="false" ht="16.7" hidden="false" customHeight="true" outlineLevel="0" collapsed="false">
      <c r="A18" s="41" t="s">
        <v>34</v>
      </c>
      <c r="B18" s="23" t="s">
        <v>19</v>
      </c>
      <c r="C18" s="23" t="s">
        <v>21</v>
      </c>
      <c r="D18" s="24" t="n">
        <v>4934125.81</v>
      </c>
      <c r="E18" s="40" t="n">
        <v>4934125.81</v>
      </c>
      <c r="F18" s="26" t="n">
        <v>935728.8</v>
      </c>
      <c r="G18" s="27" t="n">
        <f aca="false">F18/D18</f>
        <v>0.189644292835735</v>
      </c>
      <c r="H18" s="28" t="n">
        <f aca="false">F18/E18</f>
        <v>0.189644292835735</v>
      </c>
      <c r="I18" s="29" t="n">
        <v>1444900.96</v>
      </c>
      <c r="J18" s="30" t="n">
        <v>0</v>
      </c>
    </row>
    <row r="19" customFormat="false" ht="16.7" hidden="false" customHeight="true" outlineLevel="0" collapsed="false">
      <c r="A19" s="22" t="s">
        <v>35</v>
      </c>
      <c r="B19" s="23" t="s">
        <v>19</v>
      </c>
      <c r="C19" s="23" t="s">
        <v>36</v>
      </c>
      <c r="D19" s="24" t="n">
        <v>4564532.14</v>
      </c>
      <c r="E19" s="40" t="n">
        <v>4564532.14</v>
      </c>
      <c r="F19" s="26" t="n">
        <v>529193.76</v>
      </c>
      <c r="G19" s="27" t="n">
        <f aca="false">F19/D19</f>
        <v>0.115936035450941</v>
      </c>
      <c r="H19" s="28" t="n">
        <f aca="false">F19/E19</f>
        <v>0.115936035450941</v>
      </c>
      <c r="I19" s="29" t="n">
        <v>178465.92</v>
      </c>
      <c r="J19" s="30" t="n">
        <v>0</v>
      </c>
    </row>
    <row r="20" customFormat="false" ht="16.7" hidden="false" customHeight="true" outlineLevel="0" collapsed="false">
      <c r="A20" s="41" t="s">
        <v>37</v>
      </c>
      <c r="B20" s="23" t="s">
        <v>19</v>
      </c>
      <c r="C20" s="23" t="s">
        <v>38</v>
      </c>
      <c r="D20" s="24" t="n">
        <v>203818741.9</v>
      </c>
      <c r="E20" s="40" t="n">
        <v>203818741.9</v>
      </c>
      <c r="F20" s="26" t="n">
        <v>31121874.74</v>
      </c>
      <c r="G20" s="27" t="n">
        <f aca="false">F20/D20</f>
        <v>0.152693881092002</v>
      </c>
      <c r="H20" s="28" t="n">
        <f aca="false">F20/E20</f>
        <v>0.152693881092002</v>
      </c>
      <c r="I20" s="42" t="n">
        <v>6287775.53</v>
      </c>
      <c r="J20" s="30" t="n">
        <f aca="false">F20/I20</f>
        <v>4.94958425145943</v>
      </c>
    </row>
    <row r="21" customFormat="false" ht="16.7" hidden="false" customHeight="true" outlineLevel="0" collapsed="false">
      <c r="A21" s="41" t="s">
        <v>39</v>
      </c>
      <c r="B21" s="23" t="s">
        <v>19</v>
      </c>
      <c r="C21" s="23" t="s">
        <v>32</v>
      </c>
      <c r="D21" s="24" t="n">
        <v>9620000</v>
      </c>
      <c r="E21" s="40" t="n">
        <v>9620000</v>
      </c>
      <c r="F21" s="26" t="n">
        <v>0</v>
      </c>
      <c r="G21" s="27" t="n">
        <f aca="false">F21/D21</f>
        <v>0</v>
      </c>
      <c r="H21" s="28" t="n">
        <f aca="false">F21/E21</f>
        <v>0</v>
      </c>
      <c r="I21" s="42" t="n">
        <v>0</v>
      </c>
      <c r="J21" s="30" t="n">
        <v>0</v>
      </c>
    </row>
    <row r="22" customFormat="false" ht="16.7" hidden="false" customHeight="true" outlineLevel="0" collapsed="false">
      <c r="A22" s="22" t="s">
        <v>40</v>
      </c>
      <c r="B22" s="23" t="s">
        <v>19</v>
      </c>
      <c r="C22" s="23" t="s">
        <v>41</v>
      </c>
      <c r="D22" s="24" t="n">
        <v>7699148.81</v>
      </c>
      <c r="E22" s="40" t="n">
        <v>7699148.81</v>
      </c>
      <c r="F22" s="26" t="n">
        <v>1451096</v>
      </c>
      <c r="G22" s="27" t="n">
        <f aca="false">F22/D22</f>
        <v>0.188474860768407</v>
      </c>
      <c r="H22" s="28" t="n">
        <f aca="false">F22/E22</f>
        <v>0.188474860768407</v>
      </c>
      <c r="I22" s="42" t="n">
        <v>1460928.02</v>
      </c>
      <c r="J22" s="30" t="n">
        <f aca="false">F22/I22</f>
        <v>0.993270017505722</v>
      </c>
    </row>
    <row r="23" customFormat="false" ht="16.7" hidden="false" customHeight="true" outlineLevel="0" collapsed="false">
      <c r="A23" s="16" t="s">
        <v>42</v>
      </c>
      <c r="B23" s="17" t="s">
        <v>21</v>
      </c>
      <c r="C23" s="17" t="s">
        <v>13</v>
      </c>
      <c r="D23" s="39" t="n">
        <f aca="false">D24+D25+D26+D27</f>
        <v>149520592.85</v>
      </c>
      <c r="E23" s="39" t="n">
        <f aca="false">E24+E25+E26+E27</f>
        <v>149520592.85</v>
      </c>
      <c r="F23" s="18" t="n">
        <f aca="false">F24+F25+F26+F27</f>
        <v>98881391.14</v>
      </c>
      <c r="G23" s="19" t="n">
        <f aca="false">F23/D23</f>
        <v>0.661322893758176</v>
      </c>
      <c r="H23" s="20" t="n">
        <f aca="false">F23/E23</f>
        <v>0.661322893758176</v>
      </c>
      <c r="I23" s="18" t="n">
        <f aca="false">I24+I25+I26+I27</f>
        <v>20831872.56</v>
      </c>
      <c r="J23" s="21" t="n">
        <f aca="false">F23/I23</f>
        <v>4.74663959541811</v>
      </c>
    </row>
    <row r="24" customFormat="false" ht="16.7" hidden="false" customHeight="true" outlineLevel="0" collapsed="false">
      <c r="A24" s="41" t="s">
        <v>43</v>
      </c>
      <c r="B24" s="23" t="s">
        <v>21</v>
      </c>
      <c r="C24" s="23" t="s">
        <v>12</v>
      </c>
      <c r="D24" s="24" t="n">
        <v>8664531.69</v>
      </c>
      <c r="E24" s="40" t="n">
        <v>8664531.69</v>
      </c>
      <c r="F24" s="26" t="n">
        <v>5917914.76</v>
      </c>
      <c r="G24" s="27" t="n">
        <f aca="false">F24/D24</f>
        <v>0.683004572172094</v>
      </c>
      <c r="H24" s="28" t="n">
        <f aca="false">F24/E24</f>
        <v>0.683004572172094</v>
      </c>
      <c r="I24" s="43" t="n">
        <v>7368117.52</v>
      </c>
      <c r="J24" s="30" t="n">
        <f aca="false">F24/I24</f>
        <v>0.803178660483689</v>
      </c>
    </row>
    <row r="25" customFormat="false" ht="16.7" hidden="false" customHeight="true" outlineLevel="0" collapsed="false">
      <c r="A25" s="22" t="s">
        <v>44</v>
      </c>
      <c r="B25" s="23" t="s">
        <v>21</v>
      </c>
      <c r="C25" s="23" t="s">
        <v>15</v>
      </c>
      <c r="D25" s="24" t="n">
        <v>41890233.59</v>
      </c>
      <c r="E25" s="40" t="n">
        <v>41890233.59</v>
      </c>
      <c r="F25" s="26" t="n">
        <v>17878790.54</v>
      </c>
      <c r="G25" s="27" t="n">
        <f aca="false">F25/D25</f>
        <v>0.426800927275517</v>
      </c>
      <c r="H25" s="28" t="n">
        <f aca="false">F25/E25</f>
        <v>0.426800927275517</v>
      </c>
      <c r="I25" s="44" t="n">
        <v>9279176.55</v>
      </c>
      <c r="J25" s="30" t="n">
        <v>1</v>
      </c>
    </row>
    <row r="26" customFormat="false" ht="16.7" hidden="false" customHeight="true" outlineLevel="0" collapsed="false">
      <c r="A26" s="41" t="s">
        <v>45</v>
      </c>
      <c r="B26" s="23" t="s">
        <v>21</v>
      </c>
      <c r="C26" s="23" t="s">
        <v>17</v>
      </c>
      <c r="D26" s="24" t="n">
        <v>98965683.18</v>
      </c>
      <c r="E26" s="40" t="n">
        <v>98965683.18</v>
      </c>
      <c r="F26" s="26" t="n">
        <v>75084685.84</v>
      </c>
      <c r="G26" s="27" t="n">
        <f aca="false">F26/D26</f>
        <v>0.758694159706199</v>
      </c>
      <c r="H26" s="28" t="n">
        <f aca="false">F26/E26</f>
        <v>0.758694159706199</v>
      </c>
      <c r="I26" s="45" t="n">
        <v>4184578.49</v>
      </c>
      <c r="J26" s="30" t="n">
        <f aca="false">F26/I26</f>
        <v>17.9431897428694</v>
      </c>
    </row>
    <row r="27" customFormat="false" ht="16.7" hidden="false" customHeight="true" outlineLevel="0" collapsed="false">
      <c r="A27" s="22" t="s">
        <v>46</v>
      </c>
      <c r="B27" s="23" t="s">
        <v>21</v>
      </c>
      <c r="C27" s="23" t="s">
        <v>21</v>
      </c>
      <c r="D27" s="24" t="n">
        <v>144.39</v>
      </c>
      <c r="E27" s="40" t="n">
        <v>144.39</v>
      </c>
      <c r="F27" s="26" t="n">
        <v>0</v>
      </c>
      <c r="G27" s="27" t="n">
        <f aca="false">F27/D27</f>
        <v>0</v>
      </c>
      <c r="H27" s="28" t="n">
        <f aca="false">F27/E27</f>
        <v>0</v>
      </c>
      <c r="I27" s="29" t="n">
        <v>0</v>
      </c>
      <c r="J27" s="30" t="n">
        <v>0</v>
      </c>
    </row>
    <row r="28" customFormat="false" ht="16.7" hidden="false" customHeight="true" outlineLevel="0" collapsed="false">
      <c r="A28" s="16" t="s">
        <v>47</v>
      </c>
      <c r="B28" s="17" t="s">
        <v>48</v>
      </c>
      <c r="C28" s="17" t="s">
        <v>13</v>
      </c>
      <c r="D28" s="39" t="n">
        <f aca="false">D29+D30+D31+D32+D33</f>
        <v>1086969792.55</v>
      </c>
      <c r="E28" s="39" t="n">
        <f aca="false">E29+E30+E31+E32+E33</f>
        <v>1096755412.55</v>
      </c>
      <c r="F28" s="18" t="n">
        <f aca="false">F29+F30+F31+F32+F33</f>
        <v>833380755.15</v>
      </c>
      <c r="G28" s="19" t="n">
        <f aca="false">F28/D28</f>
        <v>0.766700933974359</v>
      </c>
      <c r="H28" s="20" t="n">
        <f aca="false">F28/E28</f>
        <v>0.759860170840057</v>
      </c>
      <c r="I28" s="18" t="n">
        <f aca="false">I29+I30+I31+I32+I33</f>
        <v>598112306.97</v>
      </c>
      <c r="J28" s="21" t="n">
        <f aca="false">F28/I28</f>
        <v>1.393351625503</v>
      </c>
    </row>
    <row r="29" customFormat="false" ht="16.7" hidden="false" customHeight="true" outlineLevel="0" collapsed="false">
      <c r="A29" s="22" t="s">
        <v>49</v>
      </c>
      <c r="B29" s="23" t="s">
        <v>48</v>
      </c>
      <c r="C29" s="23" t="s">
        <v>12</v>
      </c>
      <c r="D29" s="46" t="n">
        <v>256173310</v>
      </c>
      <c r="E29" s="40" t="n">
        <v>256173310</v>
      </c>
      <c r="F29" s="26" t="n">
        <v>195777933.61</v>
      </c>
      <c r="G29" s="27" t="n">
        <f aca="false">F29/D29</f>
        <v>0.764240168540587</v>
      </c>
      <c r="H29" s="28" t="n">
        <f aca="false">F29/E29</f>
        <v>0.764240168540587</v>
      </c>
      <c r="I29" s="45" t="n">
        <v>163402936.74</v>
      </c>
      <c r="J29" s="30" t="n">
        <f aca="false">F29/I29</f>
        <v>1.19812983484816</v>
      </c>
    </row>
    <row r="30" customFormat="false" ht="16.7" hidden="false" customHeight="true" outlineLevel="0" collapsed="false">
      <c r="A30" s="22" t="s">
        <v>50</v>
      </c>
      <c r="B30" s="23" t="s">
        <v>48</v>
      </c>
      <c r="C30" s="23" t="s">
        <v>15</v>
      </c>
      <c r="D30" s="46" t="n">
        <v>706507469.01</v>
      </c>
      <c r="E30" s="40" t="n">
        <v>716293089.01</v>
      </c>
      <c r="F30" s="26" t="n">
        <v>543483078.41</v>
      </c>
      <c r="G30" s="27" t="n">
        <f aca="false">F30/D30</f>
        <v>0.769253125054093</v>
      </c>
      <c r="H30" s="28" t="n">
        <f aca="false">F30/E30</f>
        <v>0.758743992855155</v>
      </c>
      <c r="I30" s="47" t="n">
        <v>361761092.08</v>
      </c>
      <c r="J30" s="30" t="n">
        <f aca="false">F30/I30</f>
        <v>1.50232595574378</v>
      </c>
    </row>
    <row r="31" customFormat="false" ht="16.7" hidden="false" customHeight="true" outlineLevel="0" collapsed="false">
      <c r="A31" s="22" t="s">
        <v>51</v>
      </c>
      <c r="B31" s="23" t="s">
        <v>48</v>
      </c>
      <c r="C31" s="23" t="s">
        <v>17</v>
      </c>
      <c r="D31" s="24" t="n">
        <v>75946732.67</v>
      </c>
      <c r="E31" s="40" t="n">
        <v>75946732.67</v>
      </c>
      <c r="F31" s="26" t="n">
        <v>54095927.28</v>
      </c>
      <c r="G31" s="27" t="n">
        <f aca="false">F31/D31</f>
        <v>0.712287749297326</v>
      </c>
      <c r="H31" s="28" t="n">
        <f aca="false">F31/E31</f>
        <v>0.712287749297326</v>
      </c>
      <c r="I31" s="45" t="n">
        <v>44944078.68</v>
      </c>
      <c r="J31" s="30" t="n">
        <f aca="false">F31/I31</f>
        <v>1.20362746036382</v>
      </c>
    </row>
    <row r="32" customFormat="false" ht="16.7" hidden="false" customHeight="true" outlineLevel="0" collapsed="false">
      <c r="A32" s="22" t="s">
        <v>52</v>
      </c>
      <c r="B32" s="23" t="s">
        <v>48</v>
      </c>
      <c r="C32" s="23" t="s">
        <v>48</v>
      </c>
      <c r="D32" s="24" t="n">
        <v>1138000</v>
      </c>
      <c r="E32" s="40" t="n">
        <v>1138000</v>
      </c>
      <c r="F32" s="26" t="n">
        <v>400602</v>
      </c>
      <c r="G32" s="27" t="n">
        <f aca="false">F32/D32</f>
        <v>0.352022847100176</v>
      </c>
      <c r="H32" s="28" t="n">
        <f aca="false">F32/E32</f>
        <v>0.352022847100176</v>
      </c>
      <c r="I32" s="48" t="n">
        <v>377137.1</v>
      </c>
      <c r="J32" s="30" t="n">
        <f aca="false">F32/I32</f>
        <v>1.06221848765343</v>
      </c>
    </row>
    <row r="33" customFormat="false" ht="16.7" hidden="false" customHeight="true" outlineLevel="0" collapsed="false">
      <c r="A33" s="22" t="s">
        <v>53</v>
      </c>
      <c r="B33" s="23" t="s">
        <v>48</v>
      </c>
      <c r="C33" s="23" t="s">
        <v>38</v>
      </c>
      <c r="D33" s="24" t="n">
        <v>47204280.87</v>
      </c>
      <c r="E33" s="40" t="n">
        <v>47204280.87</v>
      </c>
      <c r="F33" s="26" t="n">
        <v>39623213.85</v>
      </c>
      <c r="G33" s="27" t="n">
        <f aca="false">F33/D33</f>
        <v>0.839398739260997</v>
      </c>
      <c r="H33" s="28" t="n">
        <f aca="false">F33/E33</f>
        <v>0.839398739260997</v>
      </c>
      <c r="I33" s="43" t="n">
        <v>27627062.37</v>
      </c>
      <c r="J33" s="30" t="n">
        <f aca="false">F33/I33</f>
        <v>1.43421741042676</v>
      </c>
    </row>
    <row r="34" customFormat="false" ht="16.7" hidden="false" customHeight="true" outlineLevel="0" collapsed="false">
      <c r="A34" s="16" t="s">
        <v>54</v>
      </c>
      <c r="B34" s="17" t="s">
        <v>36</v>
      </c>
      <c r="C34" s="17" t="s">
        <v>13</v>
      </c>
      <c r="D34" s="39" t="n">
        <f aca="false">D35+D36</f>
        <v>134657950.51</v>
      </c>
      <c r="E34" s="39" t="n">
        <f aca="false">E35+E36</f>
        <v>134657950.51</v>
      </c>
      <c r="F34" s="18" t="n">
        <f aca="false">F35+F36</f>
        <v>87135745.48</v>
      </c>
      <c r="G34" s="19" t="n">
        <f aca="false">F34/D34</f>
        <v>0.647089497129463</v>
      </c>
      <c r="H34" s="20" t="n">
        <f aca="false">F34/E34</f>
        <v>0.647089497129463</v>
      </c>
      <c r="I34" s="18" t="n">
        <f aca="false">I35+I36</f>
        <v>55489806.34</v>
      </c>
      <c r="J34" s="21" t="n">
        <f aca="false">F34/I34</f>
        <v>1.57030184870528</v>
      </c>
    </row>
    <row r="35" customFormat="false" ht="16.7" hidden="false" customHeight="true" outlineLevel="0" collapsed="false">
      <c r="A35" s="22" t="s">
        <v>55</v>
      </c>
      <c r="B35" s="23" t="s">
        <v>36</v>
      </c>
      <c r="C35" s="23" t="s">
        <v>12</v>
      </c>
      <c r="D35" s="24" t="n">
        <v>88583650.51</v>
      </c>
      <c r="E35" s="40" t="n">
        <v>88583650.51</v>
      </c>
      <c r="F35" s="40" t="n">
        <v>54511411.46</v>
      </c>
      <c r="G35" s="27" t="n">
        <f aca="false">F35/D35</f>
        <v>0.615366505513863</v>
      </c>
      <c r="H35" s="28" t="n">
        <f aca="false">F35/E35</f>
        <v>0.615366505513863</v>
      </c>
      <c r="I35" s="45" t="n">
        <v>32785230.75</v>
      </c>
      <c r="J35" s="30" t="n">
        <f aca="false">F35/I35</f>
        <v>1.6626819519945</v>
      </c>
    </row>
    <row r="36" customFormat="false" ht="16.7" hidden="false" customHeight="true" outlineLevel="0" collapsed="false">
      <c r="A36" s="22" t="s">
        <v>56</v>
      </c>
      <c r="B36" s="23" t="s">
        <v>36</v>
      </c>
      <c r="C36" s="23" t="s">
        <v>19</v>
      </c>
      <c r="D36" s="24" t="n">
        <v>46074300</v>
      </c>
      <c r="E36" s="40" t="n">
        <v>46074300</v>
      </c>
      <c r="F36" s="40" t="n">
        <v>32624334.02</v>
      </c>
      <c r="G36" s="27" t="n">
        <f aca="false">F36/D36</f>
        <v>0.70808094794712</v>
      </c>
      <c r="H36" s="28" t="n">
        <f aca="false">F36/E36</f>
        <v>0.70808094794712</v>
      </c>
      <c r="I36" s="45" t="n">
        <v>22704575.59</v>
      </c>
      <c r="J36" s="30" t="n">
        <f aca="false">F36/I36</f>
        <v>1.43690569729782</v>
      </c>
    </row>
    <row r="37" customFormat="false" ht="16.7" hidden="false" customHeight="true" outlineLevel="0" collapsed="false">
      <c r="A37" s="16" t="s">
        <v>57</v>
      </c>
      <c r="B37" s="17" t="s">
        <v>32</v>
      </c>
      <c r="C37" s="17" t="s">
        <v>13</v>
      </c>
      <c r="D37" s="39" t="n">
        <f aca="false">D38+D39+D40+D41</f>
        <v>117212850.35</v>
      </c>
      <c r="E37" s="39" t="n">
        <f aca="false">E38+E39+E40+E41</f>
        <v>117212850.35</v>
      </c>
      <c r="F37" s="18" t="n">
        <f aca="false">F38+F39+F40+F41</f>
        <v>92686893.34</v>
      </c>
      <c r="G37" s="19" t="n">
        <f aca="false">F37/D37</f>
        <v>0.790757097564261</v>
      </c>
      <c r="H37" s="20" t="n">
        <f aca="false">F37/E37</f>
        <v>0.790757097564261</v>
      </c>
      <c r="I37" s="18" t="n">
        <f aca="false">I38+I39+I40+I41</f>
        <v>47652146.74</v>
      </c>
      <c r="J37" s="21" t="n">
        <f aca="false">F37/I37</f>
        <v>1.94507277595947</v>
      </c>
    </row>
    <row r="38" customFormat="false" ht="16.7" hidden="false" customHeight="true" outlineLevel="0" collapsed="false">
      <c r="A38" s="22" t="s">
        <v>58</v>
      </c>
      <c r="B38" s="23" t="s">
        <v>32</v>
      </c>
      <c r="C38" s="23" t="s">
        <v>12</v>
      </c>
      <c r="D38" s="24" t="n">
        <v>8437474.3</v>
      </c>
      <c r="E38" s="40" t="n">
        <v>8437474.3</v>
      </c>
      <c r="F38" s="26" t="n">
        <v>6235357.46</v>
      </c>
      <c r="G38" s="27" t="n">
        <f aca="false">F38/D38</f>
        <v>0.739007579554939</v>
      </c>
      <c r="H38" s="28" t="n">
        <f aca="false">F38/E38</f>
        <v>0.739007579554939</v>
      </c>
      <c r="I38" s="45" t="n">
        <v>3557973.27</v>
      </c>
      <c r="J38" s="30" t="n">
        <f aca="false">F38/I38</f>
        <v>1.75250261506321</v>
      </c>
    </row>
    <row r="39" customFormat="false" ht="16.7" hidden="false" customHeight="true" outlineLevel="0" collapsed="false">
      <c r="A39" s="22" t="s">
        <v>59</v>
      </c>
      <c r="B39" s="23" t="s">
        <v>32</v>
      </c>
      <c r="C39" s="23" t="s">
        <v>17</v>
      </c>
      <c r="D39" s="24" t="n">
        <v>8850264</v>
      </c>
      <c r="E39" s="49" t="n">
        <v>8850264</v>
      </c>
      <c r="F39" s="33" t="n">
        <v>7800000</v>
      </c>
      <c r="G39" s="27" t="n">
        <f aca="false">F39/D39</f>
        <v>0.881329641692044</v>
      </c>
      <c r="H39" s="28" t="n">
        <f aca="false">F39/E39</f>
        <v>0.881329641692044</v>
      </c>
      <c r="I39" s="45" t="n">
        <v>5879966.77</v>
      </c>
      <c r="J39" s="30" t="n">
        <f aca="false">F39/I39</f>
        <v>1.32653810899003</v>
      </c>
    </row>
    <row r="40" customFormat="false" ht="16.7" hidden="false" customHeight="true" outlineLevel="0" collapsed="false">
      <c r="A40" s="22" t="s">
        <v>60</v>
      </c>
      <c r="B40" s="23" t="s">
        <v>32</v>
      </c>
      <c r="C40" s="23" t="s">
        <v>19</v>
      </c>
      <c r="D40" s="24" t="n">
        <v>98522500.05</v>
      </c>
      <c r="E40" s="40" t="n">
        <v>98522500.05</v>
      </c>
      <c r="F40" s="26" t="n">
        <v>78012272.88</v>
      </c>
      <c r="G40" s="27" t="n">
        <f aca="false">F40/D40</f>
        <v>0.791821896931248</v>
      </c>
      <c r="H40" s="28" t="n">
        <f aca="false">F40/E40</f>
        <v>0.791821896931248</v>
      </c>
      <c r="I40" s="43" t="n">
        <v>37333702.94</v>
      </c>
      <c r="J40" s="30" t="n">
        <f aca="false">F40/I40</f>
        <v>2.08959376479144</v>
      </c>
    </row>
    <row r="41" customFormat="false" ht="16.7" hidden="false" customHeight="true" outlineLevel="0" collapsed="false">
      <c r="A41" s="41" t="s">
        <v>61</v>
      </c>
      <c r="B41" s="23" t="s">
        <v>32</v>
      </c>
      <c r="C41" s="23" t="s">
        <v>23</v>
      </c>
      <c r="D41" s="24" t="n">
        <v>1402612</v>
      </c>
      <c r="E41" s="40" t="n">
        <v>1402612</v>
      </c>
      <c r="F41" s="26" t="n">
        <v>639263</v>
      </c>
      <c r="G41" s="27" t="n">
        <f aca="false">F41/D41</f>
        <v>0.455766099249115</v>
      </c>
      <c r="H41" s="28" t="n">
        <f aca="false">F41/E41</f>
        <v>0.455766099249115</v>
      </c>
      <c r="I41" s="43" t="n">
        <v>880503.76</v>
      </c>
      <c r="J41" s="30" t="n">
        <f aca="false">F41/I41</f>
        <v>0.726019614044578</v>
      </c>
    </row>
    <row r="42" customFormat="false" ht="16.7" hidden="false" customHeight="true" outlineLevel="0" collapsed="false">
      <c r="A42" s="50" t="s">
        <v>62</v>
      </c>
      <c r="B42" s="51" t="s">
        <v>25</v>
      </c>
      <c r="C42" s="51" t="s">
        <v>13</v>
      </c>
      <c r="D42" s="39" t="n">
        <f aca="false">D43+D44</f>
        <v>133542737.47</v>
      </c>
      <c r="E42" s="39" t="n">
        <f aca="false">E43+E44</f>
        <v>133542737.47</v>
      </c>
      <c r="F42" s="18" t="n">
        <f aca="false">F43+F44</f>
        <v>13741750.23</v>
      </c>
      <c r="G42" s="19" t="n">
        <f aca="false">F42/D42</f>
        <v>0.102901516700502</v>
      </c>
      <c r="H42" s="20" t="n">
        <f aca="false">F42/E42</f>
        <v>0.102901516700502</v>
      </c>
      <c r="I42" s="18" t="n">
        <f aca="false">I43+I44</f>
        <v>3814872.12</v>
      </c>
      <c r="J42" s="21" t="n">
        <f aca="false">F42/I42</f>
        <v>3.6021522603489</v>
      </c>
    </row>
    <row r="43" customFormat="false" ht="16.7" hidden="false" customHeight="true" outlineLevel="0" collapsed="false">
      <c r="A43" s="41" t="s">
        <v>63</v>
      </c>
      <c r="B43" s="52" t="s">
        <v>25</v>
      </c>
      <c r="C43" s="52" t="s">
        <v>12</v>
      </c>
      <c r="D43" s="53" t="n">
        <v>300000</v>
      </c>
      <c r="E43" s="40" t="n">
        <v>300000</v>
      </c>
      <c r="F43" s="26" t="n">
        <v>118690.77</v>
      </c>
      <c r="G43" s="27" t="n">
        <f aca="false">F43/D43</f>
        <v>0.3956359</v>
      </c>
      <c r="H43" s="28" t="n">
        <f aca="false">F43/E43</f>
        <v>0.3956359</v>
      </c>
      <c r="I43" s="45" t="n">
        <v>624207.2</v>
      </c>
      <c r="J43" s="30" t="n">
        <f aca="false">F43/I43</f>
        <v>0.190146428942185</v>
      </c>
    </row>
    <row r="44" customFormat="false" ht="16.7" hidden="false" customHeight="true" outlineLevel="0" collapsed="false">
      <c r="A44" s="41" t="s">
        <v>64</v>
      </c>
      <c r="B44" s="52" t="s">
        <v>25</v>
      </c>
      <c r="C44" s="52" t="s">
        <v>15</v>
      </c>
      <c r="D44" s="53" t="n">
        <v>133242737.47</v>
      </c>
      <c r="E44" s="40" t="n">
        <v>133242737.47</v>
      </c>
      <c r="F44" s="26" t="n">
        <v>13623059.46</v>
      </c>
      <c r="G44" s="27" t="n">
        <f aca="false">F44/D44</f>
        <v>0.102242416499941</v>
      </c>
      <c r="H44" s="28" t="n">
        <f aca="false">F44/E44</f>
        <v>0.102242416499941</v>
      </c>
      <c r="I44" s="54" t="n">
        <v>3190664.92</v>
      </c>
      <c r="J44" s="30" t="n">
        <v>0</v>
      </c>
    </row>
    <row r="45" customFormat="false" ht="16.7" hidden="false" customHeight="true" outlineLevel="0" collapsed="false">
      <c r="A45" s="50" t="s">
        <v>65</v>
      </c>
      <c r="B45" s="51" t="s">
        <v>41</v>
      </c>
      <c r="C45" s="51" t="s">
        <v>13</v>
      </c>
      <c r="D45" s="39" t="n">
        <f aca="false">D46</f>
        <v>3180300</v>
      </c>
      <c r="E45" s="39" t="n">
        <f aca="false">E46</f>
        <v>3180300</v>
      </c>
      <c r="F45" s="18" t="n">
        <f aca="false">F46</f>
        <v>2385225</v>
      </c>
      <c r="G45" s="19" t="n">
        <f aca="false">F45/D45</f>
        <v>0.75</v>
      </c>
      <c r="H45" s="20" t="n">
        <f aca="false">F45/E45</f>
        <v>0.75</v>
      </c>
      <c r="I45" s="18" t="n">
        <f aca="false">I46</f>
        <v>2010224.97</v>
      </c>
      <c r="J45" s="21" t="n">
        <f aca="false">F45/I45</f>
        <v>1.18654629984026</v>
      </c>
    </row>
    <row r="46" customFormat="false" ht="16.7" hidden="false" customHeight="true" outlineLevel="0" collapsed="false">
      <c r="A46" s="41" t="s">
        <v>66</v>
      </c>
      <c r="B46" s="52" t="s">
        <v>41</v>
      </c>
      <c r="C46" s="52" t="s">
        <v>15</v>
      </c>
      <c r="D46" s="53" t="n">
        <v>3180300</v>
      </c>
      <c r="E46" s="40" t="n">
        <v>3180300</v>
      </c>
      <c r="F46" s="26" t="n">
        <v>2385225</v>
      </c>
      <c r="G46" s="27" t="n">
        <f aca="false">F46/D46</f>
        <v>0.75</v>
      </c>
      <c r="H46" s="28" t="n">
        <f aca="false">F46/E46</f>
        <v>0.75</v>
      </c>
      <c r="I46" s="43" t="n">
        <v>2010224.97</v>
      </c>
      <c r="J46" s="30" t="n">
        <f aca="false">F46/I46</f>
        <v>1.18654629984026</v>
      </c>
    </row>
    <row r="47" customFormat="false" ht="30.4" hidden="false" customHeight="true" outlineLevel="0" collapsed="false">
      <c r="A47" s="55" t="s">
        <v>67</v>
      </c>
      <c r="B47" s="56" t="s">
        <v>68</v>
      </c>
      <c r="C47" s="56" t="s">
        <v>13</v>
      </c>
      <c r="D47" s="39" t="n">
        <f aca="false">D48+D49</f>
        <v>0</v>
      </c>
      <c r="E47" s="39" t="n">
        <f aca="false">E48+E49</f>
        <v>0</v>
      </c>
      <c r="F47" s="18" t="n">
        <f aca="false">F48+F49</f>
        <v>0</v>
      </c>
      <c r="G47" s="19" t="n">
        <v>0</v>
      </c>
      <c r="H47" s="20" t="n">
        <v>0</v>
      </c>
      <c r="I47" s="18" t="n">
        <f aca="false">I48+I49</f>
        <v>25057011</v>
      </c>
      <c r="J47" s="21" t="n">
        <f aca="false">F47/I47</f>
        <v>0</v>
      </c>
    </row>
    <row r="48" customFormat="false" ht="30.4" hidden="false" customHeight="true" outlineLevel="0" collapsed="false">
      <c r="A48" s="57" t="s">
        <v>69</v>
      </c>
      <c r="B48" s="58" t="s">
        <v>68</v>
      </c>
      <c r="C48" s="58" t="s">
        <v>12</v>
      </c>
      <c r="D48" s="59" t="n">
        <v>0</v>
      </c>
      <c r="E48" s="60" t="n">
        <v>0</v>
      </c>
      <c r="F48" s="60" t="n">
        <v>0</v>
      </c>
      <c r="G48" s="27" t="n">
        <v>0</v>
      </c>
      <c r="H48" s="28" t="n">
        <v>0</v>
      </c>
      <c r="I48" s="43" t="n">
        <v>23057011</v>
      </c>
      <c r="J48" s="30" t="n">
        <f aca="false">F48/I48</f>
        <v>0</v>
      </c>
    </row>
    <row r="49" customFormat="false" ht="16.7" hidden="false" customHeight="true" outlineLevel="0" collapsed="false">
      <c r="A49" s="61" t="s">
        <v>70</v>
      </c>
      <c r="B49" s="58" t="s">
        <v>68</v>
      </c>
      <c r="C49" s="58" t="s">
        <v>17</v>
      </c>
      <c r="D49" s="59" t="n">
        <v>0</v>
      </c>
      <c r="E49" s="40" t="n">
        <v>0</v>
      </c>
      <c r="F49" s="40" t="n">
        <v>0</v>
      </c>
      <c r="G49" s="27" t="n">
        <v>0</v>
      </c>
      <c r="H49" s="28" t="n">
        <v>0</v>
      </c>
      <c r="I49" s="62" t="n">
        <v>2000000</v>
      </c>
      <c r="J49" s="30" t="n">
        <v>0</v>
      </c>
    </row>
    <row r="50" customFormat="false" ht="16.15" hidden="false" customHeight="false" outlineLevel="0" collapsed="false">
      <c r="A50" s="63" t="s">
        <v>71</v>
      </c>
      <c r="B50" s="63"/>
      <c r="C50" s="64"/>
      <c r="D50" s="39" t="n">
        <f aca="false">D5+D13+D15+D17+D23+D28+D34+D37+D42+D45+D47</f>
        <v>2157361266.06</v>
      </c>
      <c r="E50" s="39" t="n">
        <f aca="false">E5+E13+E15+E17+E23+E28+E34+E37+E42+E45+E47</f>
        <v>2167146886.06</v>
      </c>
      <c r="F50" s="39" t="n">
        <f aca="false">F5+F13+F15+F17+F23+F28+F34+F37+F42+F45+F47</f>
        <v>1361446957.37</v>
      </c>
      <c r="G50" s="19" t="n">
        <f aca="false">F50/D50</f>
        <v>0.631070455740785</v>
      </c>
      <c r="H50" s="20" t="n">
        <f aca="false">F50/E50</f>
        <v>0.6282208954674</v>
      </c>
      <c r="I50" s="39" t="n">
        <f aca="false">I5+I13+I15+I17+I23+I28+I34+I37+I42+I45+I47</f>
        <v>870650165.01</v>
      </c>
      <c r="J50" s="21" t="n">
        <f aca="false">F50/I50</f>
        <v>1.56371297231002</v>
      </c>
    </row>
    <row r="52" customFormat="false" ht="16.15" hidden="false" customHeight="false" outlineLevel="0" collapsed="false">
      <c r="E52" s="65"/>
    </row>
  </sheetData>
  <mergeCells count="2">
    <mergeCell ref="A1:J1"/>
    <mergeCell ref="A50:B50"/>
  </mergeCells>
  <printOptions headings="false" gridLines="false" gridLinesSet="true" horizontalCentered="false" verticalCentered="false"/>
  <pageMargins left="0.7875" right="0.39375" top="0.39375" bottom="0.196527777777778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4765625" defaultRowHeight="9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4765625" defaultRowHeight="9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LibreOffice/7.5.6.2$Linux_X86_64 LibreOffice_project/50$Build-2</Application>
  <AppVersion>15.0000</AppVersion>
  <Company>MoBIL GROUP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2010-02-16T06:26:11Z</dcterms:created>
  <dc:creator>Admin</dc:creator>
  <dc:description/>
  <dc:language>ru-RU</dc:language>
  <cp:lastModifiedBy/>
  <cp:lastPrinted>2019-06-04T05:22:28Z</cp:lastPrinted>
  <dcterms:modified xsi:type="dcterms:W3CDTF">2024-10-15T10:23:29Z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