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4240" windowHeight="12585"/>
  </bookViews>
  <sheets>
    <sheet name="Лист1" sheetId="1" r:id="rId1"/>
  </sheets>
  <definedNames>
    <definedName name="_GoBack" localSheetId="0">Лист1!#REF!</definedName>
  </definedNames>
  <calcPr calcId="125725"/>
</workbook>
</file>

<file path=xl/calcChain.xml><?xml version="1.0" encoding="utf-8"?>
<calcChain xmlns="http://schemas.openxmlformats.org/spreadsheetml/2006/main">
  <c r="E76" i="1"/>
  <c r="F76"/>
  <c r="D76"/>
  <c r="D44"/>
  <c r="E44"/>
  <c r="D68"/>
  <c r="D36"/>
  <c r="D175"/>
  <c r="E117"/>
  <c r="F117"/>
  <c r="D117"/>
  <c r="D102"/>
  <c r="E51"/>
  <c r="F51"/>
  <c r="D51"/>
  <c r="D48"/>
  <c r="D27"/>
  <c r="F270" l="1"/>
  <c r="F274" s="1"/>
  <c r="E270"/>
  <c r="E274" s="1"/>
  <c r="F269"/>
  <c r="F273" s="1"/>
  <c r="F271" s="1"/>
  <c r="E269"/>
  <c r="E273" s="1"/>
  <c r="F268"/>
  <c r="F272" s="1"/>
  <c r="E268"/>
  <c r="E272" s="1"/>
  <c r="E271" s="1"/>
  <c r="F267"/>
  <c r="E267"/>
  <c r="D266"/>
  <c r="D270" s="1"/>
  <c r="D274" s="1"/>
  <c r="D265"/>
  <c r="D269" s="1"/>
  <c r="D273" s="1"/>
  <c r="D264"/>
  <c r="D268" s="1"/>
  <c r="D244"/>
  <c r="E277"/>
  <c r="F277"/>
  <c r="D160"/>
  <c r="D202"/>
  <c r="D203"/>
  <c r="D204"/>
  <c r="D205"/>
  <c r="D206"/>
  <c r="D207"/>
  <c r="D208"/>
  <c r="D209"/>
  <c r="D267" l="1"/>
  <c r="D272"/>
  <c r="D271" s="1"/>
  <c r="D211" l="1"/>
  <c r="E244"/>
  <c r="F244"/>
  <c r="D242"/>
  <c r="D252"/>
  <c r="D80"/>
  <c r="E169"/>
  <c r="D245"/>
  <c r="E93" l="1"/>
  <c r="E138"/>
  <c r="E175" s="1"/>
  <c r="F138"/>
  <c r="D122"/>
  <c r="D67"/>
  <c r="F44" l="1"/>
  <c r="D35"/>
  <c r="D34"/>
  <c r="D26"/>
  <c r="D25"/>
  <c r="D24"/>
  <c r="E30"/>
  <c r="E31"/>
  <c r="F31"/>
  <c r="F30"/>
  <c r="E211"/>
  <c r="D235"/>
  <c r="D169"/>
  <c r="D248" l="1"/>
  <c r="D30"/>
  <c r="D121"/>
  <c r="D138" s="1"/>
  <c r="D123"/>
  <c r="D101"/>
  <c r="D184"/>
  <c r="E191"/>
  <c r="D183"/>
  <c r="F191"/>
  <c r="D186"/>
  <c r="D185" l="1"/>
  <c r="D187"/>
  <c r="D188"/>
  <c r="D189"/>
  <c r="D182"/>
  <c r="F169"/>
  <c r="F175" s="1"/>
  <c r="E193" l="1"/>
  <c r="F193"/>
  <c r="D193"/>
  <c r="E192"/>
  <c r="F192"/>
  <c r="D192"/>
  <c r="D181"/>
  <c r="D180"/>
  <c r="D179"/>
  <c r="D191" l="1"/>
  <c r="D195" s="1"/>
  <c r="E212"/>
  <c r="F212"/>
  <c r="E215"/>
  <c r="F211"/>
  <c r="F215" s="1"/>
  <c r="D212"/>
  <c r="D216" s="1"/>
  <c r="E150"/>
  <c r="F150"/>
  <c r="E139"/>
  <c r="F139"/>
  <c r="E118"/>
  <c r="F118"/>
  <c r="E92"/>
  <c r="F92"/>
  <c r="D92"/>
  <c r="E77"/>
  <c r="F77"/>
  <c r="E64"/>
  <c r="F64"/>
  <c r="E45"/>
  <c r="F45"/>
  <c r="D253"/>
  <c r="D257" s="1"/>
  <c r="D261" s="1"/>
  <c r="D254"/>
  <c r="D258" s="1"/>
  <c r="D262" s="1"/>
  <c r="D256"/>
  <c r="D260" s="1"/>
  <c r="E171"/>
  <c r="F171"/>
  <c r="E170"/>
  <c r="F170"/>
  <c r="D163"/>
  <c r="D164"/>
  <c r="D165"/>
  <c r="D166"/>
  <c r="D167"/>
  <c r="D162"/>
  <c r="D143"/>
  <c r="D144"/>
  <c r="D145"/>
  <c r="D146"/>
  <c r="D147"/>
  <c r="D142"/>
  <c r="E140"/>
  <c r="F140"/>
  <c r="D125"/>
  <c r="D124"/>
  <c r="D126"/>
  <c r="D127"/>
  <c r="D128"/>
  <c r="D129"/>
  <c r="D130"/>
  <c r="D131"/>
  <c r="D132"/>
  <c r="D133"/>
  <c r="D134"/>
  <c r="D135"/>
  <c r="D136"/>
  <c r="E119"/>
  <c r="F119"/>
  <c r="D104"/>
  <c r="D105"/>
  <c r="D106"/>
  <c r="D107"/>
  <c r="D108"/>
  <c r="D109"/>
  <c r="D110"/>
  <c r="D111"/>
  <c r="D112"/>
  <c r="D113"/>
  <c r="D114"/>
  <c r="D115"/>
  <c r="D103"/>
  <c r="D71"/>
  <c r="D70"/>
  <c r="D58"/>
  <c r="D57"/>
  <c r="D56"/>
  <c r="D55"/>
  <c r="D40"/>
  <c r="D28"/>
  <c r="D31" s="1"/>
  <c r="D37"/>
  <c r="F256"/>
  <c r="F260" s="1"/>
  <c r="E256"/>
  <c r="E260" s="1"/>
  <c r="D226"/>
  <c r="D230" s="1"/>
  <c r="E228"/>
  <c r="E232" s="1"/>
  <c r="E226"/>
  <c r="E230" s="1"/>
  <c r="E213"/>
  <c r="E217" s="1"/>
  <c r="F213"/>
  <c r="F217" s="1"/>
  <c r="F216"/>
  <c r="D213"/>
  <c r="D217" s="1"/>
  <c r="E245"/>
  <c r="F245"/>
  <c r="F194"/>
  <c r="E158"/>
  <c r="F158"/>
  <c r="E157"/>
  <c r="F157"/>
  <c r="E258"/>
  <c r="E262" s="1"/>
  <c r="F258"/>
  <c r="F262" s="1"/>
  <c r="E257"/>
  <c r="E261" s="1"/>
  <c r="F257"/>
  <c r="F261" s="1"/>
  <c r="F228"/>
  <c r="F232" s="1"/>
  <c r="D228"/>
  <c r="D227"/>
  <c r="D231" s="1"/>
  <c r="E227"/>
  <c r="E231" s="1"/>
  <c r="F227"/>
  <c r="F231" s="1"/>
  <c r="F226"/>
  <c r="F230" s="1"/>
  <c r="D158"/>
  <c r="D157"/>
  <c r="D74"/>
  <c r="D41"/>
  <c r="E65"/>
  <c r="F65"/>
  <c r="D90"/>
  <c r="D73"/>
  <c r="D72"/>
  <c r="D69"/>
  <c r="D81"/>
  <c r="D82"/>
  <c r="D83"/>
  <c r="D84"/>
  <c r="D85"/>
  <c r="D86"/>
  <c r="D39"/>
  <c r="F93"/>
  <c r="E94"/>
  <c r="F94"/>
  <c r="D89"/>
  <c r="D77" l="1"/>
  <c r="D75" s="1"/>
  <c r="D171"/>
  <c r="D139"/>
  <c r="D170"/>
  <c r="D168" s="1"/>
  <c r="D215"/>
  <c r="D118"/>
  <c r="D150"/>
  <c r="D148" s="1"/>
  <c r="D119"/>
  <c r="D140"/>
  <c r="F176"/>
  <c r="E177"/>
  <c r="E168"/>
  <c r="F168"/>
  <c r="E210"/>
  <c r="F229"/>
  <c r="E229"/>
  <c r="E216"/>
  <c r="F225"/>
  <c r="E176"/>
  <c r="F177"/>
  <c r="F210"/>
  <c r="D225"/>
  <c r="E225"/>
  <c r="E137"/>
  <c r="F137"/>
  <c r="F190"/>
  <c r="E98"/>
  <c r="E96"/>
  <c r="F98"/>
  <c r="F96"/>
  <c r="F276" s="1"/>
  <c r="F75"/>
  <c r="E75"/>
  <c r="D176" l="1"/>
  <c r="D177"/>
  <c r="D137"/>
  <c r="D29"/>
  <c r="D38"/>
  <c r="D42"/>
  <c r="D49"/>
  <c r="D52" s="1"/>
  <c r="D60"/>
  <c r="D61"/>
  <c r="D65" s="1"/>
  <c r="D59"/>
  <c r="D87"/>
  <c r="D93" s="1"/>
  <c r="D88"/>
  <c r="F62"/>
  <c r="E62"/>
  <c r="F52"/>
  <c r="E52"/>
  <c r="E97" s="1"/>
  <c r="D64" l="1"/>
  <c r="D174"/>
  <c r="D62"/>
  <c r="D45"/>
  <c r="D97" s="1"/>
  <c r="F50"/>
  <c r="F97"/>
  <c r="E50"/>
  <c r="D94"/>
  <c r="D98" s="1"/>
  <c r="D50"/>
  <c r="F259"/>
  <c r="E95" l="1"/>
  <c r="F95"/>
  <c r="D255"/>
  <c r="E255"/>
  <c r="E259"/>
  <c r="F255"/>
  <c r="D259"/>
  <c r="D96" l="1"/>
  <c r="D276" s="1"/>
  <c r="E197"/>
  <c r="D197"/>
  <c r="F250"/>
  <c r="F278" s="1"/>
  <c r="F248"/>
  <c r="F249"/>
  <c r="E246"/>
  <c r="E250" s="1"/>
  <c r="E249"/>
  <c r="E248"/>
  <c r="D246"/>
  <c r="D250" s="1"/>
  <c r="D249"/>
  <c r="F29"/>
  <c r="E29"/>
  <c r="D232"/>
  <c r="E196"/>
  <c r="D196"/>
  <c r="D95" l="1"/>
  <c r="D277"/>
  <c r="F174"/>
  <c r="E174"/>
  <c r="E278"/>
  <c r="D229"/>
  <c r="D278"/>
  <c r="D194"/>
  <c r="E195"/>
  <c r="E276" s="1"/>
  <c r="E190"/>
  <c r="D91"/>
  <c r="F148"/>
  <c r="E214"/>
  <c r="D210"/>
  <c r="D214"/>
  <c r="D190"/>
  <c r="F155"/>
  <c r="E148"/>
  <c r="E116"/>
  <c r="F116"/>
  <c r="D116"/>
  <c r="D243"/>
  <c r="E247"/>
  <c r="F247"/>
  <c r="D247"/>
  <c r="E243"/>
  <c r="F243"/>
  <c r="F214"/>
  <c r="E91"/>
  <c r="F91"/>
  <c r="E275" l="1"/>
  <c r="F275"/>
  <c r="D275"/>
  <c r="E194"/>
  <c r="D43"/>
  <c r="E43"/>
  <c r="F43"/>
  <c r="E155" l="1"/>
  <c r="D155"/>
</calcChain>
</file>

<file path=xl/sharedStrings.xml><?xml version="1.0" encoding="utf-8"?>
<sst xmlns="http://schemas.openxmlformats.org/spreadsheetml/2006/main" count="458" uniqueCount="292">
  <si>
    <t>Приложение № 1</t>
  </si>
  <si>
    <t>ПЕРЕЧЕНЬ</t>
  </si>
  <si>
    <r>
      <t xml:space="preserve">основных мероприятий муниципальной программы </t>
    </r>
    <r>
      <rPr>
        <sz val="14"/>
        <color rgb="FF000000"/>
        <rFont val="Times New Roman"/>
        <family val="1"/>
        <charset val="204"/>
      </rPr>
      <t>«Проведение мероприятий по строительству,</t>
    </r>
  </si>
  <si>
    <t>реконструкции, ремонту объектов коммунального назначения, проектным работам</t>
  </si>
  <si>
    <t>№ п/п</t>
  </si>
  <si>
    <t>Наименование мероприятий</t>
  </si>
  <si>
    <t>Объем финансирования,</t>
  </si>
  <si>
    <t>В том числе</t>
  </si>
  <si>
    <t>Ответственный исполнитель</t>
  </si>
  <si>
    <t>Объем финансирования за счет средств бюджета Партизанского муниципального района, тыс. руб.</t>
  </si>
  <si>
    <t>Объем финансирования за счет средств краевого бюджета, тыс.руб.</t>
  </si>
  <si>
    <t>Объем финансирования за счет средств федерального бюджета, тыс.руб.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</si>
  <si>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             </t>
    </r>
    <r>
      <rPr>
        <b/>
        <sz val="11"/>
        <color theme="1"/>
        <rFont val="Times New Roman"/>
        <family val="1"/>
        <charset val="204"/>
      </rPr>
      <t>Ремонт, капитальный ремонт объектов теплоснабжения (котельные, тепловые сети)</t>
    </r>
  </si>
  <si>
    <t>Новолитовское сельское поселение</t>
  </si>
  <si>
    <t>1.1.</t>
  </si>
  <si>
    <t>Отдел жизнеобеспечения администрации Партизанского муниципального района (далее - отдел жизнеобеспечения)</t>
  </si>
  <si>
    <t>1.2.</t>
  </si>
  <si>
    <t xml:space="preserve">Отдел жизнеобеспечения </t>
  </si>
  <si>
    <t>ИТОГО:</t>
  </si>
  <si>
    <t>ИТОГО по разделу 1</t>
  </si>
  <si>
    <t>2. Ремонт, капитальный ремонт объектов водоснабжения и водоотведения</t>
  </si>
  <si>
    <t>Владимиро-Александровское сельское поселение</t>
  </si>
  <si>
    <t>Екатериновское сельское поселение</t>
  </si>
  <si>
    <t>Сергеевское сельское поселение</t>
  </si>
  <si>
    <t>Золотодолинское сельское поселение</t>
  </si>
  <si>
    <t>3. Ремонт, капитальный ремонт объектов электроснабжения</t>
  </si>
  <si>
    <t>3.1.</t>
  </si>
  <si>
    <t xml:space="preserve">Выполнение работ по замене аварийных опор </t>
  </si>
  <si>
    <t>ВСЕГО по разделу 3:</t>
  </si>
  <si>
    <t>4. Разработка проектно-сметной документации на строительство, реконструкцию объектов коммунального назначения</t>
  </si>
  <si>
    <t>ВСЕГО по разделу 4:</t>
  </si>
  <si>
    <t>5. Строительство объектов коммунального назначения</t>
  </si>
  <si>
    <t>ВСЕГО по разделу 5:</t>
  </si>
  <si>
    <t>6.1.</t>
  </si>
  <si>
    <t>Ликвидация несанкционированных свалок на территории Партизанского муниципального района</t>
  </si>
  <si>
    <t>6.2.</t>
  </si>
  <si>
    <t>ВСЕГО по разделу 6:</t>
  </si>
  <si>
    <t>ВСЕГО по программе:</t>
  </si>
  <si>
    <t>Срок исполнения</t>
  </si>
  <si>
    <t>1.14.</t>
  </si>
  <si>
    <t>2.1.</t>
  </si>
  <si>
    <t>2.2.</t>
  </si>
  <si>
    <t>2.3.</t>
  </si>
  <si>
    <t>2.4.</t>
  </si>
  <si>
    <t>2.5.</t>
  </si>
  <si>
    <t>2.6.</t>
  </si>
  <si>
    <t>2.7.</t>
  </si>
  <si>
    <t>2.8.</t>
  </si>
  <si>
    <t>2.10.</t>
  </si>
  <si>
    <t>2.11.</t>
  </si>
  <si>
    <t>2.12.</t>
  </si>
  <si>
    <t>2.13.</t>
  </si>
  <si>
    <t>2.14.</t>
  </si>
  <si>
    <t>2.15.</t>
  </si>
  <si>
    <t>2.16.</t>
  </si>
  <si>
    <t>2.18.</t>
  </si>
  <si>
    <t>2.19.</t>
  </si>
  <si>
    <t>ИТОГО по Владимиро-Александровскому СП:</t>
  </si>
  <si>
    <t>2.21.</t>
  </si>
  <si>
    <t>2.22.</t>
  </si>
  <si>
    <t>2.23.</t>
  </si>
  <si>
    <t>2.24.</t>
  </si>
  <si>
    <t>2.25.</t>
  </si>
  <si>
    <t>2.26.</t>
  </si>
  <si>
    <t>ИТОГО по Екатериновскому СП:</t>
  </si>
  <si>
    <t>ИТОГО по Сергеевскому СП:</t>
  </si>
  <si>
    <t>Новицкое сельское поселение</t>
  </si>
  <si>
    <t>ИТОГО по Золотодолинскому СП:</t>
  </si>
  <si>
    <t>ВСЕГО по разделу 2:</t>
  </si>
  <si>
    <t>1.15.</t>
  </si>
  <si>
    <t>реконструкции, ремонту объектов коммунального назначения,</t>
  </si>
  <si>
    <t xml:space="preserve">утвержденной постановлением администрации Партизанского муниципального района </t>
  </si>
  <si>
    <t xml:space="preserve">к муниципальной программе "Проведение мероприятий по строительству, </t>
  </si>
  <si>
    <t xml:space="preserve">Разработка и утверждение проектно-сметной документации по организации водоснабжения по ул.Комсомольская и ул.Центральная в пос.Волчанец </t>
  </si>
  <si>
    <t>1.12.</t>
  </si>
  <si>
    <t>1.13.</t>
  </si>
  <si>
    <t>1.16.</t>
  </si>
  <si>
    <t>1.17.</t>
  </si>
  <si>
    <t>2.20.</t>
  </si>
  <si>
    <t>4.1.</t>
  </si>
  <si>
    <t>4.2.</t>
  </si>
  <si>
    <t>Проведение проверки сметной стоимости ремонтно-строительных работ по объектам бюджетного финансирования</t>
  </si>
  <si>
    <t>Капитальный ремонт наружных сетей  водоснабжения от жилого дома № 60 до  жилого дома № 29 по ул.Партизанская в с.Екатериновка</t>
  </si>
  <si>
    <t>7. Обеспечение граждан Партизанского муниципального района твердым топливом (дровами)</t>
  </si>
  <si>
    <t>7.1.</t>
  </si>
  <si>
    <t>Обеспечение граждан твердым топливом (дровами)</t>
  </si>
  <si>
    <t>ВСЕГО по разделу 7:</t>
  </si>
  <si>
    <t>1.18.</t>
  </si>
  <si>
    <t>1.19.</t>
  </si>
  <si>
    <t>1.20.</t>
  </si>
  <si>
    <t>1.21.</t>
  </si>
  <si>
    <t>1.22.</t>
  </si>
  <si>
    <t>1.23.</t>
  </si>
  <si>
    <t>1.24.</t>
  </si>
  <si>
    <t>проектным работам в Партизанском муниципальном районе на 2021-2023 годы",</t>
  </si>
  <si>
    <t>в Партизанском муниципальном районе на 2021-2023 годы»</t>
  </si>
  <si>
    <t>2021-2023</t>
  </si>
  <si>
    <t xml:space="preserve">Капитальный ремонт участка тепловых сетей от дома № 3а до дома № 12 по ул.Верхняя в с.Екатериновка </t>
  </si>
  <si>
    <t>Капитальный ремонт котельной с заменой котлов Универсал 6 по ул.Набережная в пос.Боец Кузнецов</t>
  </si>
  <si>
    <t>Сергеевцкое сельское поселение</t>
  </si>
  <si>
    <t>Капитальный ремонт котельной № 2 в пос. Волчанец,  замена  одного циркуляционного насоса</t>
  </si>
  <si>
    <t>Капитальный ремонт наружных сетей водоснабжения от водозаборной скважины № 01 на север от жилого дома № 9 по ул. 4-я Рабочая до ул.Пушкина в с.Сергеевка</t>
  </si>
  <si>
    <t>Капитальный ремонт наружных сетей водоснабжения от детского сада «Елочка» до здания филиала № 1 районного дома культуры в с.Сергеевка</t>
  </si>
  <si>
    <t>Капитальный ремонт участка тепловых сетей от теплового колодца 2 до дома № 33 по ул. Лазо в с.Сергеевка</t>
  </si>
  <si>
    <t xml:space="preserve">Капитальный ремонт наружных сетей водоснабжения от скважины № 12503 по ул.Лазо до скважины № 7651 по ул.Солнечная в с.Владимиро-Александровское протяженностью 1020 м (диаметр трубы 150 мм) </t>
  </si>
  <si>
    <t>Выполнение работ по промывке скважины № 581 Б по ул.50 лет Района в с.Владимиро-Александровское</t>
  </si>
  <si>
    <t>Капитальный ремонт наружных сетей водоснабжения от дома № 17а по ул.Садовая до дома № 2 по ул.Матросова в с.Хмыловка протяженностью 300 м (диаметр трубы 50 мм)</t>
  </si>
  <si>
    <t xml:space="preserve">Капитальный ремонт наружных сетей водоснабжения от дома № 22 до водозаборной скважины  по ул.Матросова в с.Хмыловка  протяженностью 505 м (диаметр трубы 110 мм) </t>
  </si>
  <si>
    <t>Капитальный ремонт канализационной сети от дома № 46 до дома № 48 по ул.Р.Зорге в с.Владимиро-Александровское протяженностью 500 м (диаметр трубы 400 мм)</t>
  </si>
  <si>
    <t>Капитальный ремонт сетей канализации от жилого дома № 25/1 по ул.Партизанская в с.Екатериновка протяженностью 150 м (диаметр трубы 150 мм)</t>
  </si>
  <si>
    <t>2.17.</t>
  </si>
  <si>
    <t>2.27.</t>
  </si>
  <si>
    <t>2.28.</t>
  </si>
  <si>
    <t>2.29.</t>
  </si>
  <si>
    <t>2.31.</t>
  </si>
  <si>
    <t>2.32.</t>
  </si>
  <si>
    <t>ИТОГО по Новицкому СП:</t>
  </si>
  <si>
    <t>Капитальный  ремонт  канализационного септика    по ул. Лесная  в с. Новицкое</t>
  </si>
  <si>
    <t>Капитальный ремонт сетей водоотведения от жилого дома № 20а по ул.Лазо до жилого дома № 16 по ул.Матросова протяженностью 450 м (диаметр трубы 200 мм)</t>
  </si>
  <si>
    <t>4.4.</t>
  </si>
  <si>
    <r>
      <t xml:space="preserve">6. Отдельные мероприятия муниципальной программы </t>
    </r>
    <r>
      <rPr>
        <b/>
        <sz val="11"/>
        <color rgb="FF000000"/>
        <rFont val="Times New Roman"/>
        <family val="1"/>
        <charset val="204"/>
      </rPr>
      <t>«Проведение мероприятий по строительству, реконструкции, ремонту объектов коммунального назначения и электросетей, проектным работам в Партизанском муниципальном районе на 2021-2023 годы»</t>
    </r>
  </si>
  <si>
    <t>5.1.</t>
  </si>
  <si>
    <t>5.2.</t>
  </si>
  <si>
    <t>2.33.</t>
  </si>
  <si>
    <t>2.34.</t>
  </si>
  <si>
    <t>2.35.</t>
  </si>
  <si>
    <t>2.36.</t>
  </si>
  <si>
    <t>2.37.</t>
  </si>
  <si>
    <t>2.38.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</si>
  <si>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</si>
  <si>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</si>
  <si>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</si>
  <si>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</si>
  <si>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</si>
  <si>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</si>
  <si>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</si>
  <si>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</si>
  <si>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</si>
  <si>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2.9.</t>
  </si>
  <si>
    <t xml:space="preserve">Капитальный ремонт участка тепловых сетей от здания котельной № 3 до теплового колодца 2 по ул. 2-я Рабочая в с.Сергеевка </t>
  </si>
  <si>
    <t>Капитальный ремонт котельной № 2 по замене  одного циркуляционного и двух подпитывающих насосов по ул.Набережная в пос.Волчанец</t>
  </si>
  <si>
    <t>Капитальный ремонт котельной № 3 по замене  одного циркуляционного и двух подпитывающих насосов по ул.Набережная в пос.Волчанец</t>
  </si>
  <si>
    <t>Капитальный ремонт наружных тепловых сетей от тепловой камеры № 1 до жилого дома № 10 по ул.Озерной в пос.Волчанец</t>
  </si>
  <si>
    <t>Капитальный ремонт наружных сетей водоснабжения по пер.Водный в с.Владимиро-Александровское протяженностью 88 м (диаметр трубы 150 мм)</t>
  </si>
  <si>
    <t xml:space="preserve">Капитальный ремонт резервуара чистой воды в районе ул.Солнечная в с.Владимиро-Александровское с установкой ограждения территории и предупредительных знаков </t>
  </si>
  <si>
    <t>Капитальный ремонт канализационной сети от дома № 39 по ул. 50 лет Района до  ввода в здание хлораторной в с.Владимиро-Александровское протяженностью 200 м (диаметр трубы 300 мм)</t>
  </si>
  <si>
    <t>Капитальный ремонт канализационной сети от моста по ул.Ватутина в с.Владимиро-Александровское протяженностью 500 м (диаметр трубы 400 мм)</t>
  </si>
  <si>
    <t>Капитальный ремонт канализационной сети от дома № 29 по ул.Комсомольская до строения 24-А ул.Комсомольская в с.Владимиро-Александровское протяженностью 300 м (диаметр трубы 400 мм)</t>
  </si>
  <si>
    <t>Капитальный ремонт водопроводных сетей от ВК по ул.Щорса до ВК по ул.Партизанская 19 в с.Екатериновка протяженностью 400 м (диаметр труб  110 мм)</t>
  </si>
  <si>
    <t>Капитальный ремонт водопроводных сетей по ул.Траспорная в с.Екатериновка протяженностью 200 м (диаметр труб 110мм)</t>
  </si>
  <si>
    <t>Капитальный ремонт водопроводных сетей  в с.Екатериновка   (ул.Пушкинская от  водобака) до ул.Кооперативная протяженностью 400 м (диаметр труб  110 мм)</t>
  </si>
  <si>
    <t>Капитальный ремонт водопроводных сетей по ул.Ватутина в с.Екатериновка протяженностью 210 м (диаметр труб 32 мм)</t>
  </si>
  <si>
    <t>Капитальный ремонт наружных сетей водоснабжения по ул. 50 лет ВЛКСМ в с.Южная Сергеевка</t>
  </si>
  <si>
    <t>Капитальный ремонт системы водоотведения от дома № 21 по ул.Летная в с.Золотая Долина протяженностью 300 м (диаметр трубы 150 мм)</t>
  </si>
  <si>
    <t>Капитальный ремонт водопроводных сетей по ул.Центральная в с.Перетино протяженностью 200 м (диаметр трубы 40 мм)</t>
  </si>
  <si>
    <t xml:space="preserve">Капитальный ремонт системы водоснабжения в пос.Слинкино                             </t>
  </si>
  <si>
    <t>Капитальный ремонт водопроводных сетей по ул.Подгорная, ул.Стрельникова и ул.Лазо в с.Новицкое протяженностью 850 м (диаметр трубы 50 мм)</t>
  </si>
  <si>
    <t>Капитальный ремонт водопроводных сетей  по ул.Южная в с.Новицкое протяженностью 1000 м (диаметр труб 50 мм)</t>
  </si>
  <si>
    <t>Разработка проектно-сметной документации на строительство канализационных очистных сооружений в с.Владимиро-Александровское</t>
  </si>
  <si>
    <t>Выполнение работ по организации строительства объекта "Организация водоснабжения по ул.Комсомольская и ул.Центральная в пос.Волчанец"</t>
  </si>
  <si>
    <t>Капитальный ремонт участка тепловых сетей  от теплового колодца у дома № 21 по ул.Партизанская до теплового колодца у дома № 5 ул.Стрельникова в с.Екатериновка</t>
  </si>
  <si>
    <t>Капитальный ремонт участка тепловых сетей  от здания котельной до жилого дома № 2 по ул.Стрельникова в с.Новицкое</t>
  </si>
  <si>
    <t>Капитальный ремонт участка тепловых сетей от теплового колодца 2  до здания № 17А  по ул.Лазо в с.Новицкое</t>
  </si>
  <si>
    <t>Капитальный ремонт котельной по ул. 2-я Рабочая с заменой котлов КВТС 0,2; КВТС 0,2; КВТС 0,5; КВЦ 0,63</t>
  </si>
  <si>
    <t>Капитальный ремонт котельной № 2 с заменой котла УКВр-0,8 по ул.Набережная в пос.Волчанец</t>
  </si>
  <si>
    <t>Капитальный ремонт котельной № 3 с заменой котла УКВр-0,8 по ул.Набережная в пос.Волчанец</t>
  </si>
  <si>
    <t>Капитальный ремонт наружных тепловых сетей от  жилого дома № 10 до жилого дома № 1 по ул.Озерной в пос.Волчанец</t>
  </si>
  <si>
    <t>Капитальный ремонт котельной № 2 в пос.Волчанец, замена одного циркуляционного насоса</t>
  </si>
  <si>
    <t>Капитальный ремонт наружных сетей водоснабжения от дома № 4 по  ул.Луговая до детского сада «Звёздочка» в с.Владимиро-Александровское протяженностью 180 м (диаметр трубы  50 мм)</t>
  </si>
  <si>
    <t>Капитальный ремонт наружных сетей водоснабжения от дома № 4 по ул. 60 лет СССР до дома № 9 по ул.Летняя в с.Владимиро-Александровское протяженностью 369 м (диаметр трубы 65 мм)</t>
  </si>
  <si>
    <r>
      <t xml:space="preserve">Поставка и установка оборудования для обеззараживания питьевой воды </t>
    </r>
    <r>
      <rPr>
        <sz val="11"/>
        <color rgb="FF000000"/>
        <rFont val="Times New Roman"/>
        <family val="1"/>
        <charset val="204"/>
      </rPr>
      <t>на шахтном колодце по ул.Пушкинской в с.Екатериновка</t>
    </r>
  </si>
  <si>
    <t>Капитальный ремонт водопроводных сетей  по ул.Стрельникова в с.Екатериновка протяженностью 150 м (диаметр труб 32 мм)</t>
  </si>
  <si>
    <t>Капитальный ремонт водопроводных сетей от дома № 6 по ул.Центральная до здания средней общеобразовательной школы в с.Молчановка протяженностью 170 м (диаметр труб 50 мм)</t>
  </si>
  <si>
    <t>Капитальный ремонт водопроводных сетей по ул.Приморская и ул.Юбилейная в с.Новицкое протяженностью 400 м (диаметр трубы 50 мм)</t>
  </si>
  <si>
    <t>Капитальный ремонт водопроводных сетей от котельной до жилого дома  № 25 по ул.Стрельникова в с.Новицкое протяженностью 300 м (диаметр трубы 50 мм)</t>
  </si>
  <si>
    <t>Выполнение работ по организации строительства объекта «Строительство канализационных очистных сооружений в с.Владимиро-Александровское</t>
  </si>
  <si>
    <t>Капитальный ремонт участка тепловых сетей от теплового колодца у МБДОУ «Росинка» до здания № 15 по ул.Лазо в с. Новицкое</t>
  </si>
  <si>
    <t>Капитальный ремонт  наружных тепловых сетей от котельной № 3 до тепловой камеры № 2 по ул.Комсомольская в пос.Волчанец</t>
  </si>
  <si>
    <t>Капитальный ремонт наружных тепловых сетей от теплового колодца-3 до теплового колодца -4  и тепловых сетей к жилым домам № 20,22  по ул.Набережной в пос.Волчанец</t>
  </si>
  <si>
    <t>Капитальный ремонт водопроводных сетей от дома № 48 по ул.Партизанская до дома № 19 в с.Екатериновка протяженностью 400 м (диаметр труб  110 мм)</t>
  </si>
  <si>
    <t>Капитальный ремонт водопроводных сетей по ул.Советская до ЕДПНИ в с.Екатериновка протяженностью 70 м (диаметр труб 50 мм)</t>
  </si>
  <si>
    <t xml:space="preserve">Капитальный ремонт водопроводных сетей в с.Новая Сила  протяженностью 800 м (диаметр труб 63 мм), протяженностью 300 м (диаметр труб 50 мм)  
</t>
  </si>
  <si>
    <t>Приложение</t>
  </si>
  <si>
    <t>к постановлению администрации Партизанского муниципального района</t>
  </si>
  <si>
    <t>Капитальный ремонт котельной № 3 по ул. 2-я Рабочая в с. Сергеевка</t>
  </si>
  <si>
    <t>Капитальный ремонт участка тепловых сетей от теплового колодца 2 до теплового колодца у жилого дома № 20 по ул. 2я Рабочая в с. Сергеевка</t>
  </si>
  <si>
    <t>1.25.</t>
  </si>
  <si>
    <t>1.26.</t>
  </si>
  <si>
    <t>1.27.</t>
  </si>
  <si>
    <t>1.28.</t>
  </si>
  <si>
    <t>1.29.</t>
  </si>
  <si>
    <t>1.30.</t>
  </si>
  <si>
    <t>1.31.</t>
  </si>
  <si>
    <t>1.32.</t>
  </si>
  <si>
    <t>Капитальный ремонт наружных сетей водоснабжения от дома № 4 по ул. 60 лет СССР до дома № 9 по ул. Летняя в с. Вл.- Александровское протяженно-стью 369 м (д. 65мм)</t>
  </si>
  <si>
    <t>Капитальный ремонт водопроводных сетей по ул. Транспортная в с. Екатериновка, протяженностью 300м (д. 50мм)</t>
  </si>
  <si>
    <t>Капитальный ремонт сетей водоснабжения от ул. Щорса до ул. Строителей,6 в с. Екатериновка протяженностью 600м (д.110 мм)</t>
  </si>
  <si>
    <t>2.30.</t>
  </si>
  <si>
    <t>2.39.</t>
  </si>
  <si>
    <t>2.40.</t>
  </si>
  <si>
    <t>2.41.</t>
  </si>
  <si>
    <t>Капитальный ремонт наружных тепловых сетей от котельной № 2 по ул.Молодежной до тепловой камеры № 1 в с.Екатериновка</t>
  </si>
  <si>
    <t>Капитальный ремонт участка тепловых сетей от теплового колодца у жилого дома № 9 до теплового колодца у жилого дома № 8 по ул.Молодежная в с.Екатериновка</t>
  </si>
  <si>
    <t>Капитальный ремонт участка тепловых сетей от теплового колодца у ЕДДИ до жилого дома № 7 по ул.Советская в с.Екатериновка</t>
  </si>
  <si>
    <t>Капитальный ремонт изоляции тепловых сетей к детскому саду и клубу по ул.Партизанская в с.Фроловка</t>
  </si>
  <si>
    <t>Капитальный ремонт наружных тепловых сетей от ТК 7 до почты, от ТК 8 до ФАПа по ул.Лазо и частичная замена изоляции по ул.Матросова в с.Новицкое</t>
  </si>
  <si>
    <t>Капитальный ремонт изоляции тепловых сетей к школе в с.Фроловка</t>
  </si>
  <si>
    <t>Капитальный ремонт наружных тепловых сетей от ТК 1 до ж/дома № 2 по ул.Стрельникова в с.Новицкое</t>
  </si>
  <si>
    <t>Разработка проектно-сметной документации для строительства очистных сооружений в с.Владимиро-Александровское</t>
  </si>
  <si>
    <t>Разработка проектно-сметной документации для строительства очистных сооружений в с.Екатериновка</t>
  </si>
  <si>
    <t>Разработка проектно-сметной документации для строительства очистных сооружений в с.Новицкое</t>
  </si>
  <si>
    <t>4.3.</t>
  </si>
  <si>
    <t>4.5.</t>
  </si>
  <si>
    <t>4.6.</t>
  </si>
  <si>
    <t>1.33.</t>
  </si>
  <si>
    <t>Выполнение работ по капитальному ремонту сетей водоснабжения, водоотведения на территории Партизанского муниципального района</t>
  </si>
  <si>
    <t>Выполнение работ по замене аварийных опор по ул.70 лет Октября в с.Сергеевка</t>
  </si>
  <si>
    <t>Выполнение работ по капитальному ремонту аварийных опор на территории Партизанского муниципального района в с.Владимиро-Александровское, с.Екатериновка, с.Сергеевка</t>
  </si>
  <si>
    <t>Выполнение работ по замене провода линии электропередач по  ул. 70 лет Октября  в с.Сергеевка</t>
  </si>
  <si>
    <t>3.2.</t>
  </si>
  <si>
    <t>3.3.</t>
  </si>
  <si>
    <t>3.4.</t>
  </si>
  <si>
    <t>3.5.</t>
  </si>
  <si>
    <t>3.6.</t>
  </si>
  <si>
    <t>3.7.</t>
  </si>
  <si>
    <t>3.8.</t>
  </si>
  <si>
    <t>Бюджетные инвестиции</t>
  </si>
  <si>
    <t>2.42.</t>
  </si>
  <si>
    <t>2.43.</t>
  </si>
  <si>
    <t>3.9.</t>
  </si>
  <si>
    <t>Выполнение работ по капитальному ремонту кровли трансформаторной подстанции расположенной в пос.Волчанец по ул.Набережная рядом с территорией УЦ 267/22</t>
  </si>
  <si>
    <t>Выполнение работ по капитальному ремонту аварийных опор по ул.Молодежная  в с.Екатериновка</t>
  </si>
  <si>
    <t>3.10.</t>
  </si>
  <si>
    <t>Выполнение работ по содержанию мест захоронения на территории Партизанского муниципального района</t>
  </si>
  <si>
    <t>Выполнение работ по капитальному ремонту аварийных опор от трансформаторной подстанции расположенной в пос.Волчанец по ул.Набережная рядом с территорией УЦ 267/22 до жилого дома № 5 по ул.Набережная</t>
  </si>
  <si>
    <t>3.11.</t>
  </si>
  <si>
    <t>Капитальный ремонт участка тепловых сетей от здания котельной до теплового колодца 2 по ул.Гагарина в с.Перетино</t>
  </si>
  <si>
    <t>Капитальный ремонт наружных сетей водоснабжения по ул. 50 лет ВЛКСМ в с.Южная Сергеевка протяженностью 300 м (д. 75мм)</t>
  </si>
  <si>
    <t>Капитальный ремонт наружных тепловых сетей от ж/дома № 42 по ул. Комсомольской до лотков тепловой сети дома детского творчества в с.Владимиро-Александровское</t>
  </si>
  <si>
    <t>2.44.</t>
  </si>
  <si>
    <t>2.45.</t>
  </si>
  <si>
    <t>Выполнение работ по капитальному ремонту сетей водоснабжения от жилого дома № 1 до жилого дома № 24 по ул.Луговая в с.Екатериновка</t>
  </si>
  <si>
    <t>6.3.</t>
  </si>
  <si>
    <t>6.4.</t>
  </si>
  <si>
    <t>Произвести пусконаладочные работы автомобильных весов "Мангус 40-12" заводской номер № 0025, находящихся на территории полигона бытовых отходов в с.Владимиро-Александровское</t>
  </si>
  <si>
    <t>4.7.</t>
  </si>
  <si>
    <t>4.8.</t>
  </si>
  <si>
    <t>4.9.</t>
  </si>
  <si>
    <t>Выполнение инженерных изысканий для разработки проектной документации по объекту «Строительство очистных сооружений в с.Владимиро-Александровское Партизанского муниципального района Приморского края»</t>
  </si>
  <si>
    <t>Выполнение инженерных изысканий для разработки проектной документации по объекту «Строительство очистных сооружений в с.Екатериновка Партизанского муниципального района Приморского края»</t>
  </si>
  <si>
    <t xml:space="preserve">Выполнение инженерных изысканий для разработки проектной документации по объекту «Строительство очистных сооружений в с.Новицкое Партизанского муниципального района Приморского края» </t>
  </si>
  <si>
    <t>Капитальный ремонт участка тепловых сетей по ул. Кости Рослого в с. Владимиро-Александровское</t>
  </si>
  <si>
    <t>Капитальный ремонт участка тепловых сетей по ул. Комсомольской, 99 в с. Владимиро-Александровское</t>
  </si>
  <si>
    <t>Установка дымососа ДН-8 в котельной №7 по ул. Партизанской в с. Владимиро-Александровское</t>
  </si>
  <si>
    <t>1.34.</t>
  </si>
  <si>
    <t>1.35.</t>
  </si>
  <si>
    <t>1.36.</t>
  </si>
  <si>
    <t>Приобретение и поставка преобразователей частоты и датчиков давления для обеспечения материально технической базы систем водоснабжения Партизанского муниципального района (резервный фонд)</t>
  </si>
  <si>
    <t>Выполнение работ по капитальному ремонту наружных тепловых сетей от котельной КГБУЗ "Партизанская ГБ № 1"  до помещения рентгенкабинета  по ул. Комсомольская, 99 в     с.Владимиро-Александровское</t>
  </si>
  <si>
    <t>Выполнение работ по капитальному ремонту котельной №2 по ул.Молодежная в с.Екатериновка</t>
  </si>
  <si>
    <t>Выполнение работ по капитальному ремонту котельной № 5 по ул Партизанская в с.Екатериновка</t>
  </si>
  <si>
    <t>Выполнение работ по капитальному ремонту котельной № 3 по ул. 2-я Рабочая в с.Сергеевка</t>
  </si>
  <si>
    <t>1.37.</t>
  </si>
  <si>
    <t>1.38.</t>
  </si>
  <si>
    <t>1.39.</t>
  </si>
  <si>
    <t>Выполнение работ по капитальному ремонту сетей водоснабжения от жилого дома № 1 по ул.Партизанская до жилого дома № 4Б по ул.Лазо в с.Екатериновка</t>
  </si>
  <si>
    <t>2.46.</t>
  </si>
  <si>
    <t>Выполнение работ по ремонту сетей теплоснабжения на территории Партизанского муниципального района</t>
  </si>
  <si>
    <t>6.5.</t>
  </si>
  <si>
    <t>Изготовление бетонной площадки под автомобильные весы на полигоне ТКО</t>
  </si>
  <si>
    <t>2.47.</t>
  </si>
  <si>
    <t>6.6.</t>
  </si>
  <si>
    <t>Основное мероприятие "Возмещение стоимости услуг по погребению"</t>
  </si>
  <si>
    <t>Отдел жизнеобеспечения</t>
  </si>
  <si>
    <t>8. Благоустройства дворовых территорий сельских поселений</t>
  </si>
  <si>
    <t>8.1.</t>
  </si>
  <si>
    <t>Поддержка сельских поселений в сфере благоустройства дворовых территорий и мест массового отдыха населения</t>
  </si>
  <si>
    <t>ВСЕГО по разделу 8:</t>
  </si>
  <si>
    <t>1.40.</t>
  </si>
  <si>
    <t>Приобретение скважинных насосов для обеспечения материального технической базы систем водоснабжения Партизанского муниципального района (резервный фонд)</t>
  </si>
  <si>
    <t>2.48.</t>
  </si>
  <si>
    <t>Капитальный ремонт изоляции наружных тепловых сетей к жилому дому № 4 по ул.Черняховского в с.Перетино</t>
  </si>
  <si>
    <t>1.41.</t>
  </si>
  <si>
    <t>1.42.</t>
  </si>
  <si>
    <t>Выполнение работ по капитальному ремонту котельной № 1  по ул. Ватутина в с. Екатериновка</t>
  </si>
  <si>
    <t>Выполнение работ по капитальному ремонту котельной № 1 по ул. Л. Толстого 1-а в с.Сергеевка</t>
  </si>
  <si>
    <t>от 11.11.2021 № 1132</t>
  </si>
  <si>
    <t>от 29.06.2020 № 734 (в редакции от 11.11.2021 № 1132)</t>
  </si>
  <si>
    <t>Капитальный ремонт водопроводных сетей в с.Новая Сила протяженностью 800 м (д.63мм)</t>
  </si>
  <si>
    <t>Выполнение работ по прочистке канализационной системы от жилого дома № 7 по ул. Центральная до жилого дома 1а по ул. Комсомольская в пос. Волчанец</t>
  </si>
  <si>
    <t>Выполнение работ по капитальному ремонту аварийных опор от КТП 70-52 до жилого дома № 30 по ул.Нагорная  в с.Сергеевка</t>
  </si>
  <si>
    <t>Выполнение работ по капитальному ремонту аварийных опор от жилого дома № 33 до жилого дома № 4 по ул.Нагорная в с.Сергеевка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</si>
</sst>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000"/>
    <numFmt numFmtId="166" formatCode="#,##0.0000"/>
    <numFmt numFmtId="167" formatCode="0.00000"/>
    <numFmt numFmtId="168" formatCode="#,##0.0000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167" fontId="4" fillId="0" borderId="1" xfId="0" applyNumberFormat="1" applyFont="1" applyFill="1" applyBorder="1" applyAlignment="1">
      <alignment horizontal="center" vertical="top" wrapText="1"/>
    </xf>
    <xf numFmtId="167" fontId="4" fillId="0" borderId="1" xfId="0" applyNumberFormat="1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top" wrapText="1"/>
    </xf>
    <xf numFmtId="168" fontId="5" fillId="0" borderId="1" xfId="0" applyNumberFormat="1" applyFont="1" applyFill="1" applyBorder="1" applyAlignment="1">
      <alignment horizontal="center" vertical="top" wrapText="1"/>
    </xf>
    <xf numFmtId="167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 wrapText="1"/>
    </xf>
    <xf numFmtId="168" fontId="4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7" fillId="0" borderId="1" xfId="0" applyFont="1" applyFill="1" applyBorder="1" applyAlignment="1">
      <alignment horizontal="center" vertical="top" wrapText="1"/>
    </xf>
    <xf numFmtId="0" fontId="0" fillId="0" borderId="0" xfId="0" applyFill="1" applyBorder="1"/>
    <xf numFmtId="0" fontId="4" fillId="0" borderId="0" xfId="0" applyFont="1" applyFill="1" applyAlignment="1">
      <alignment vertical="top" wrapText="1"/>
    </xf>
    <xf numFmtId="0" fontId="0" fillId="0" borderId="0" xfId="0" applyFont="1" applyFill="1"/>
    <xf numFmtId="0" fontId="0" fillId="0" borderId="0" xfId="0" applyFont="1" applyFill="1" applyBorder="1"/>
    <xf numFmtId="167" fontId="0" fillId="0" borderId="0" xfId="0" applyNumberFormat="1" applyFill="1"/>
    <xf numFmtId="168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/>
    <xf numFmtId="168" fontId="0" fillId="0" borderId="0" xfId="0" applyNumberFormat="1" applyFill="1"/>
    <xf numFmtId="167" fontId="4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top"/>
    </xf>
    <xf numFmtId="2" fontId="4" fillId="0" borderId="2" xfId="0" applyNumberFormat="1" applyFont="1" applyFill="1" applyBorder="1" applyAlignment="1">
      <alignment horizontal="left" vertical="top" wrapText="1"/>
    </xf>
    <xf numFmtId="1" fontId="4" fillId="0" borderId="2" xfId="0" applyNumberFormat="1" applyFont="1" applyFill="1" applyBorder="1" applyAlignment="1">
      <alignment horizontal="center" vertical="center" wrapText="1"/>
    </xf>
    <xf numFmtId="167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7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7" fontId="4" fillId="0" borderId="4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8"/>
  <sheetViews>
    <sheetView tabSelected="1" topLeftCell="A403" zoomScale="115" zoomScaleNormal="115" workbookViewId="0">
      <selection activeCell="B184" sqref="B184"/>
    </sheetView>
  </sheetViews>
  <sheetFormatPr defaultRowHeight="15"/>
  <cols>
    <col min="1" max="1" width="8.140625" style="20" customWidth="1"/>
    <col min="2" max="2" width="45.42578125" style="20" customWidth="1"/>
    <col min="3" max="3" width="13.28515625" style="20" customWidth="1"/>
    <col min="4" max="4" width="22.7109375" style="20" customWidth="1"/>
    <col min="5" max="5" width="21" style="20" customWidth="1"/>
    <col min="6" max="6" width="21.28515625" style="20" customWidth="1"/>
    <col min="7" max="7" width="19" style="20" customWidth="1"/>
    <col min="8" max="8" width="27.85546875" style="20" customWidth="1"/>
    <col min="9" max="9" width="13.28515625" style="20" bestFit="1" customWidth="1"/>
    <col min="10" max="10" width="16.5703125" style="22" customWidth="1"/>
    <col min="11" max="16384" width="9.140625" style="20"/>
  </cols>
  <sheetData>
    <row r="1" spans="1:8" ht="18.75">
      <c r="E1" s="79" t="s">
        <v>182</v>
      </c>
      <c r="F1" s="79"/>
      <c r="G1" s="79"/>
      <c r="H1" s="79"/>
    </row>
    <row r="2" spans="1:8" ht="24.75" customHeight="1">
      <c r="E2" s="79" t="s">
        <v>183</v>
      </c>
      <c r="F2" s="79"/>
      <c r="G2" s="79"/>
      <c r="H2" s="79"/>
    </row>
    <row r="3" spans="1:8" ht="18.75">
      <c r="E3" s="79" t="s">
        <v>286</v>
      </c>
      <c r="F3" s="79"/>
      <c r="G3" s="79"/>
      <c r="H3" s="79"/>
    </row>
    <row r="5" spans="1:8" ht="18.75">
      <c r="A5" s="36"/>
      <c r="B5" s="36"/>
      <c r="C5" s="36"/>
      <c r="D5" s="36"/>
      <c r="E5" s="53"/>
      <c r="F5" s="54" t="s">
        <v>0</v>
      </c>
      <c r="G5" s="36"/>
      <c r="H5" s="36"/>
    </row>
    <row r="6" spans="1:8" ht="28.5" customHeight="1">
      <c r="A6" s="36"/>
      <c r="B6" s="36"/>
      <c r="C6" s="36"/>
      <c r="D6" s="36"/>
      <c r="E6" s="53"/>
      <c r="F6" s="56" t="s">
        <v>72</v>
      </c>
      <c r="G6" s="36"/>
      <c r="H6" s="36"/>
    </row>
    <row r="7" spans="1:8" ht="16.5" customHeight="1">
      <c r="A7" s="36"/>
      <c r="B7" s="36"/>
      <c r="C7" s="36"/>
      <c r="D7" s="36"/>
      <c r="E7" s="53"/>
      <c r="F7" s="56" t="s">
        <v>70</v>
      </c>
      <c r="G7" s="36"/>
      <c r="H7" s="36"/>
    </row>
    <row r="8" spans="1:8" ht="18.75">
      <c r="A8" s="36"/>
      <c r="B8" s="36"/>
      <c r="C8" s="36"/>
      <c r="D8" s="36"/>
      <c r="E8" s="53"/>
      <c r="F8" s="56" t="s">
        <v>94</v>
      </c>
      <c r="G8" s="36"/>
      <c r="H8" s="36"/>
    </row>
    <row r="9" spans="1:8" ht="18.75">
      <c r="A9" s="36"/>
      <c r="B9" s="36"/>
      <c r="C9" s="36"/>
      <c r="D9" s="36"/>
      <c r="E9" s="53"/>
      <c r="F9" s="54" t="s">
        <v>71</v>
      </c>
      <c r="G9" s="36"/>
      <c r="H9" s="36"/>
    </row>
    <row r="10" spans="1:8" ht="18.75">
      <c r="A10" s="36"/>
      <c r="B10" s="36"/>
      <c r="C10" s="36"/>
      <c r="D10" s="79" t="s">
        <v>287</v>
      </c>
      <c r="E10" s="80"/>
      <c r="F10" s="80"/>
      <c r="G10" s="80"/>
      <c r="H10" s="80"/>
    </row>
    <row r="11" spans="1:8" ht="39.75" customHeight="1">
      <c r="A11" s="116" t="s">
        <v>1</v>
      </c>
      <c r="B11" s="80"/>
      <c r="C11" s="80"/>
      <c r="D11" s="80"/>
      <c r="E11" s="80"/>
      <c r="F11" s="80"/>
      <c r="G11" s="80"/>
      <c r="H11" s="80"/>
    </row>
    <row r="12" spans="1:8" ht="18.75">
      <c r="A12" s="79" t="s">
        <v>2</v>
      </c>
      <c r="B12" s="80"/>
      <c r="C12" s="80"/>
      <c r="D12" s="80"/>
      <c r="E12" s="80"/>
      <c r="F12" s="80"/>
      <c r="G12" s="80"/>
      <c r="H12" s="80"/>
    </row>
    <row r="13" spans="1:8" ht="18.75">
      <c r="A13" s="90" t="s">
        <v>3</v>
      </c>
      <c r="B13" s="80"/>
      <c r="C13" s="80"/>
      <c r="D13" s="80"/>
      <c r="E13" s="80"/>
      <c r="F13" s="80"/>
      <c r="G13" s="80"/>
      <c r="H13" s="80"/>
    </row>
    <row r="14" spans="1:8" ht="18.75">
      <c r="A14" s="90" t="s">
        <v>95</v>
      </c>
      <c r="B14" s="80"/>
      <c r="C14" s="80"/>
      <c r="D14" s="80"/>
      <c r="E14" s="80"/>
      <c r="F14" s="80"/>
      <c r="G14" s="80"/>
      <c r="H14" s="80"/>
    </row>
    <row r="15" spans="1:8" ht="18.75">
      <c r="A15" s="54"/>
      <c r="B15" s="36"/>
      <c r="C15" s="36"/>
      <c r="D15" s="36"/>
      <c r="E15" s="36"/>
      <c r="F15" s="36"/>
      <c r="G15" s="36"/>
      <c r="H15" s="36"/>
    </row>
    <row r="16" spans="1:8" ht="15" customHeight="1">
      <c r="A16" s="91" t="s">
        <v>4</v>
      </c>
      <c r="B16" s="91" t="s">
        <v>5</v>
      </c>
      <c r="C16" s="91" t="s">
        <v>38</v>
      </c>
      <c r="D16" s="91" t="s">
        <v>6</v>
      </c>
      <c r="E16" s="118" t="s">
        <v>7</v>
      </c>
      <c r="F16" s="119"/>
      <c r="G16" s="120"/>
      <c r="H16" s="91" t="s">
        <v>8</v>
      </c>
    </row>
    <row r="17" spans="1:9" ht="9.75" customHeight="1">
      <c r="A17" s="117"/>
      <c r="B17" s="117"/>
      <c r="C17" s="91"/>
      <c r="D17" s="91"/>
      <c r="E17" s="121"/>
      <c r="F17" s="122"/>
      <c r="G17" s="123"/>
      <c r="H17" s="91"/>
    </row>
    <row r="18" spans="1:9" ht="3" customHeight="1">
      <c r="A18" s="117"/>
      <c r="B18" s="117"/>
      <c r="C18" s="91"/>
      <c r="D18" s="91"/>
      <c r="E18" s="121"/>
      <c r="F18" s="122"/>
      <c r="G18" s="123"/>
      <c r="H18" s="91"/>
    </row>
    <row r="19" spans="1:9" ht="0.75" customHeight="1">
      <c r="A19" s="117"/>
      <c r="B19" s="117"/>
      <c r="C19" s="91"/>
      <c r="D19" s="91"/>
      <c r="E19" s="124"/>
      <c r="F19" s="125"/>
      <c r="G19" s="126"/>
      <c r="H19" s="91"/>
    </row>
    <row r="20" spans="1:9" ht="106.5" customHeight="1">
      <c r="A20" s="117"/>
      <c r="B20" s="117"/>
      <c r="C20" s="91"/>
      <c r="D20" s="91"/>
      <c r="E20" s="55" t="s">
        <v>9</v>
      </c>
      <c r="F20" s="55" t="s">
        <v>10</v>
      </c>
      <c r="G20" s="55" t="s">
        <v>11</v>
      </c>
      <c r="H20" s="117"/>
    </row>
    <row r="21" spans="1:9">
      <c r="A21" s="52">
        <v>1</v>
      </c>
      <c r="B21" s="52">
        <v>2</v>
      </c>
      <c r="C21" s="52">
        <v>3</v>
      </c>
      <c r="D21" s="71">
        <v>4</v>
      </c>
      <c r="E21" s="52">
        <v>5</v>
      </c>
      <c r="F21" s="52">
        <v>6</v>
      </c>
      <c r="G21" s="52">
        <v>7</v>
      </c>
      <c r="H21" s="52">
        <v>8</v>
      </c>
    </row>
    <row r="22" spans="1:9" ht="15" customHeight="1">
      <c r="A22" s="85" t="s">
        <v>12</v>
      </c>
      <c r="B22" s="87"/>
      <c r="C22" s="87"/>
      <c r="D22" s="87"/>
      <c r="E22" s="87"/>
      <c r="F22" s="87"/>
      <c r="G22" s="87"/>
      <c r="H22" s="88"/>
    </row>
    <row r="23" spans="1:9" ht="15" customHeight="1">
      <c r="A23" s="85" t="s">
        <v>21</v>
      </c>
      <c r="B23" s="87"/>
      <c r="C23" s="87"/>
      <c r="D23" s="87"/>
      <c r="E23" s="87"/>
      <c r="F23" s="87"/>
      <c r="G23" s="87"/>
      <c r="H23" s="88"/>
    </row>
    <row r="24" spans="1:9" ht="63.75" customHeight="1">
      <c r="A24" s="52" t="s">
        <v>14</v>
      </c>
      <c r="B24" s="58" t="s">
        <v>251</v>
      </c>
      <c r="C24" s="52">
        <v>2021</v>
      </c>
      <c r="D24" s="12">
        <f>E24+F24</f>
        <v>179.74700000000001</v>
      </c>
      <c r="E24" s="12">
        <v>179.74700000000001</v>
      </c>
      <c r="F24" s="12">
        <v>0</v>
      </c>
      <c r="G24" s="52"/>
      <c r="H24" s="21" t="s">
        <v>15</v>
      </c>
    </row>
    <row r="25" spans="1:9" ht="45">
      <c r="A25" s="52" t="s">
        <v>16</v>
      </c>
      <c r="B25" s="58" t="s">
        <v>252</v>
      </c>
      <c r="C25" s="52">
        <v>2021</v>
      </c>
      <c r="D25" s="12">
        <f>E25+F25</f>
        <v>172.643</v>
      </c>
      <c r="E25" s="12">
        <v>172.643</v>
      </c>
      <c r="F25" s="12">
        <v>0</v>
      </c>
      <c r="G25" s="52"/>
      <c r="H25" s="21" t="s">
        <v>17</v>
      </c>
    </row>
    <row r="26" spans="1:9" ht="33.75" customHeight="1">
      <c r="A26" s="52" t="s">
        <v>129</v>
      </c>
      <c r="B26" s="58" t="s">
        <v>253</v>
      </c>
      <c r="C26" s="52">
        <v>2021</v>
      </c>
      <c r="D26" s="12">
        <f>E26+F26</f>
        <v>167.1</v>
      </c>
      <c r="E26" s="12">
        <v>167.1</v>
      </c>
      <c r="F26" s="12">
        <v>0</v>
      </c>
      <c r="G26" s="52"/>
      <c r="H26" s="21" t="s">
        <v>17</v>
      </c>
    </row>
    <row r="27" spans="1:9" ht="78" customHeight="1">
      <c r="A27" s="52" t="s">
        <v>130</v>
      </c>
      <c r="B27" s="58" t="s">
        <v>258</v>
      </c>
      <c r="C27" s="52">
        <v>2021</v>
      </c>
      <c r="D27" s="12">
        <f>E27+F27</f>
        <v>298.38144</v>
      </c>
      <c r="E27" s="12">
        <v>298.38144</v>
      </c>
      <c r="F27" s="12">
        <v>0</v>
      </c>
      <c r="G27" s="52"/>
      <c r="H27" s="21" t="s">
        <v>17</v>
      </c>
    </row>
    <row r="28" spans="1:9" ht="68.25" customHeight="1">
      <c r="A28" s="52" t="s">
        <v>131</v>
      </c>
      <c r="B28" s="58" t="s">
        <v>238</v>
      </c>
      <c r="C28" s="52">
        <v>2022</v>
      </c>
      <c r="D28" s="12">
        <f t="shared" ref="D28" si="0">E28+F28</f>
        <v>1174.6780000000001</v>
      </c>
      <c r="E28" s="12">
        <v>35.240340000000003</v>
      </c>
      <c r="F28" s="12">
        <v>1139.4376600000001</v>
      </c>
      <c r="G28" s="52"/>
      <c r="H28" s="21" t="s">
        <v>17</v>
      </c>
    </row>
    <row r="29" spans="1:9" ht="24" customHeight="1">
      <c r="A29" s="81" t="s">
        <v>18</v>
      </c>
      <c r="B29" s="81"/>
      <c r="C29" s="51" t="s">
        <v>96</v>
      </c>
      <c r="D29" s="15">
        <f>D30+D31+D32</f>
        <v>1992.5494400000002</v>
      </c>
      <c r="E29" s="15">
        <f>E30+E31+E32</f>
        <v>853.11177999999995</v>
      </c>
      <c r="F29" s="15">
        <f>F30+F31+F32</f>
        <v>1139.4376600000001</v>
      </c>
      <c r="G29" s="83"/>
      <c r="H29" s="89"/>
    </row>
    <row r="30" spans="1:9" ht="21.75" customHeight="1">
      <c r="A30" s="81"/>
      <c r="B30" s="81"/>
      <c r="C30" s="52">
        <v>2021</v>
      </c>
      <c r="D30" s="12">
        <f>D24+D25+D26+D27</f>
        <v>817.87144000000001</v>
      </c>
      <c r="E30" s="12">
        <f>E24+E25+E26+E27</f>
        <v>817.87144000000001</v>
      </c>
      <c r="F30" s="12">
        <f t="shared" ref="F30" si="1">F24+F25+F26</f>
        <v>0</v>
      </c>
      <c r="G30" s="83"/>
      <c r="H30" s="89"/>
      <c r="I30" s="26"/>
    </row>
    <row r="31" spans="1:9" ht="24.75" customHeight="1">
      <c r="A31" s="81"/>
      <c r="B31" s="81"/>
      <c r="C31" s="52">
        <v>2022</v>
      </c>
      <c r="D31" s="12">
        <f>D28</f>
        <v>1174.6780000000001</v>
      </c>
      <c r="E31" s="12">
        <f t="shared" ref="E31:F31" si="2">E28</f>
        <v>35.240340000000003</v>
      </c>
      <c r="F31" s="12">
        <f t="shared" si="2"/>
        <v>1139.4376600000001</v>
      </c>
      <c r="G31" s="83"/>
      <c r="H31" s="89"/>
      <c r="I31" s="26"/>
    </row>
    <row r="32" spans="1:9" ht="32.25" customHeight="1">
      <c r="A32" s="81"/>
      <c r="B32" s="81"/>
      <c r="C32" s="52">
        <v>2023</v>
      </c>
      <c r="D32" s="12">
        <v>0</v>
      </c>
      <c r="E32" s="12">
        <v>0</v>
      </c>
      <c r="F32" s="12">
        <v>0</v>
      </c>
      <c r="G32" s="83"/>
      <c r="H32" s="89"/>
    </row>
    <row r="33" spans="1:9" ht="21.75" customHeight="1">
      <c r="A33" s="85" t="s">
        <v>22</v>
      </c>
      <c r="B33" s="87"/>
      <c r="C33" s="87"/>
      <c r="D33" s="87"/>
      <c r="E33" s="87"/>
      <c r="F33" s="87"/>
      <c r="G33" s="87"/>
      <c r="H33" s="88"/>
    </row>
    <row r="34" spans="1:9" ht="47.25" customHeight="1">
      <c r="A34" s="52" t="s">
        <v>132</v>
      </c>
      <c r="B34" s="58" t="s">
        <v>259</v>
      </c>
      <c r="C34" s="52">
        <v>2021</v>
      </c>
      <c r="D34" s="12">
        <f>E34+F34</f>
        <v>814.10900000000004</v>
      </c>
      <c r="E34" s="12">
        <v>814.10900000000004</v>
      </c>
      <c r="F34" s="12">
        <v>0</v>
      </c>
      <c r="G34" s="52"/>
      <c r="H34" s="21" t="s">
        <v>17</v>
      </c>
    </row>
    <row r="35" spans="1:9" ht="48.75" customHeight="1">
      <c r="A35" s="52" t="s">
        <v>133</v>
      </c>
      <c r="B35" s="58" t="s">
        <v>260</v>
      </c>
      <c r="C35" s="52">
        <v>2021</v>
      </c>
      <c r="D35" s="12">
        <f>E35+F35</f>
        <v>1236.1084000000001</v>
      </c>
      <c r="E35" s="12">
        <v>1236.1084000000001</v>
      </c>
      <c r="F35" s="12">
        <v>0</v>
      </c>
      <c r="G35" s="52"/>
      <c r="H35" s="21" t="s">
        <v>17</v>
      </c>
    </row>
    <row r="36" spans="1:9" ht="48.75" customHeight="1">
      <c r="A36" s="74" t="s">
        <v>134</v>
      </c>
      <c r="B36" s="76" t="s">
        <v>284</v>
      </c>
      <c r="C36" s="74">
        <v>2021</v>
      </c>
      <c r="D36" s="12">
        <f>E36+F36</f>
        <v>2376.29</v>
      </c>
      <c r="E36" s="12">
        <v>2376.29</v>
      </c>
      <c r="F36" s="12">
        <v>0</v>
      </c>
      <c r="G36" s="74"/>
      <c r="H36" s="21" t="s">
        <v>17</v>
      </c>
    </row>
    <row r="37" spans="1:9" ht="48.75" customHeight="1">
      <c r="A37" s="74" t="s">
        <v>135</v>
      </c>
      <c r="B37" s="58" t="s">
        <v>201</v>
      </c>
      <c r="C37" s="52">
        <v>2022</v>
      </c>
      <c r="D37" s="12">
        <f>E37+F37</f>
        <v>876.15200000000004</v>
      </c>
      <c r="E37" s="12">
        <v>26.284559999999999</v>
      </c>
      <c r="F37" s="12">
        <v>849.86743999999999</v>
      </c>
      <c r="G37" s="52"/>
      <c r="H37" s="21" t="s">
        <v>17</v>
      </c>
    </row>
    <row r="38" spans="1:9" ht="65.25" customHeight="1">
      <c r="A38" s="74" t="s">
        <v>136</v>
      </c>
      <c r="B38" s="58" t="s">
        <v>202</v>
      </c>
      <c r="C38" s="52">
        <v>2022</v>
      </c>
      <c r="D38" s="12">
        <f t="shared" ref="D38:D42" si="3">E38+F38</f>
        <v>675.89</v>
      </c>
      <c r="E38" s="12">
        <v>20.276700000000002</v>
      </c>
      <c r="F38" s="12">
        <v>655.61329999999998</v>
      </c>
      <c r="G38" s="52"/>
      <c r="H38" s="21" t="s">
        <v>17</v>
      </c>
    </row>
    <row r="39" spans="1:9" ht="50.25" customHeight="1">
      <c r="A39" s="74" t="s">
        <v>137</v>
      </c>
      <c r="B39" s="58" t="s">
        <v>203</v>
      </c>
      <c r="C39" s="52">
        <v>2022</v>
      </c>
      <c r="D39" s="12">
        <f t="shared" si="3"/>
        <v>1135.7059999999999</v>
      </c>
      <c r="E39" s="12">
        <v>34.071179999999998</v>
      </c>
      <c r="F39" s="12">
        <v>1101.63482</v>
      </c>
      <c r="G39" s="52"/>
      <c r="H39" s="21" t="s">
        <v>17</v>
      </c>
    </row>
    <row r="40" spans="1:9" ht="50.25" customHeight="1">
      <c r="A40" s="74" t="s">
        <v>74</v>
      </c>
      <c r="B40" s="58" t="s">
        <v>97</v>
      </c>
      <c r="C40" s="52">
        <v>2022</v>
      </c>
      <c r="D40" s="12">
        <f t="shared" si="3"/>
        <v>392.30400000000003</v>
      </c>
      <c r="E40" s="12">
        <v>11.769</v>
      </c>
      <c r="F40" s="12">
        <v>380.53500000000003</v>
      </c>
      <c r="G40" s="52"/>
      <c r="H40" s="21" t="s">
        <v>17</v>
      </c>
    </row>
    <row r="41" spans="1:9" ht="48.75" customHeight="1">
      <c r="A41" s="74" t="s">
        <v>75</v>
      </c>
      <c r="B41" s="58" t="s">
        <v>98</v>
      </c>
      <c r="C41" s="52">
        <v>2022</v>
      </c>
      <c r="D41" s="12">
        <f t="shared" si="3"/>
        <v>4051.5059999999999</v>
      </c>
      <c r="E41" s="12">
        <v>121.545</v>
      </c>
      <c r="F41" s="12">
        <v>3929.9609999999998</v>
      </c>
      <c r="G41" s="52"/>
      <c r="H41" s="21" t="s">
        <v>17</v>
      </c>
      <c r="I41" s="26"/>
    </row>
    <row r="42" spans="1:9" ht="66.75" customHeight="1">
      <c r="A42" s="74" t="s">
        <v>39</v>
      </c>
      <c r="B42" s="58" t="s">
        <v>160</v>
      </c>
      <c r="C42" s="52">
        <v>2022</v>
      </c>
      <c r="D42" s="12">
        <f t="shared" si="3"/>
        <v>700</v>
      </c>
      <c r="E42" s="12">
        <v>21</v>
      </c>
      <c r="F42" s="12">
        <v>679</v>
      </c>
      <c r="G42" s="52"/>
      <c r="H42" s="21" t="s">
        <v>17</v>
      </c>
    </row>
    <row r="43" spans="1:9" ht="21.75" customHeight="1">
      <c r="A43" s="81" t="s">
        <v>18</v>
      </c>
      <c r="B43" s="81"/>
      <c r="C43" s="51" t="s">
        <v>96</v>
      </c>
      <c r="D43" s="15">
        <f>D44+D45+D46</f>
        <v>12258.065399999999</v>
      </c>
      <c r="E43" s="15">
        <f>E44+E45+E46</f>
        <v>4661.4538400000001</v>
      </c>
      <c r="F43" s="15">
        <f>F44+F45+F46</f>
        <v>7596.6115600000003</v>
      </c>
      <c r="G43" s="83"/>
      <c r="H43" s="89"/>
    </row>
    <row r="44" spans="1:9" ht="18" customHeight="1">
      <c r="A44" s="81"/>
      <c r="B44" s="81"/>
      <c r="C44" s="52">
        <v>2021</v>
      </c>
      <c r="D44" s="12">
        <f>D34+D35+D36</f>
        <v>4426.5074000000004</v>
      </c>
      <c r="E44" s="12">
        <f>E34+E35+E36</f>
        <v>4426.5074000000004</v>
      </c>
      <c r="F44" s="12">
        <f t="shared" ref="F44" si="4">F34+F35</f>
        <v>0</v>
      </c>
      <c r="G44" s="83"/>
      <c r="H44" s="89"/>
    </row>
    <row r="45" spans="1:9" ht="15.75" customHeight="1">
      <c r="A45" s="81"/>
      <c r="B45" s="81"/>
      <c r="C45" s="52">
        <v>2022</v>
      </c>
      <c r="D45" s="12">
        <f>D40+D41+D42+D37+D38+D39</f>
        <v>7831.558</v>
      </c>
      <c r="E45" s="12">
        <f t="shared" ref="E45:F45" si="5">E40+E41+E42+E37+E38+E39</f>
        <v>234.94644</v>
      </c>
      <c r="F45" s="12">
        <f t="shared" si="5"/>
        <v>7596.6115600000003</v>
      </c>
      <c r="G45" s="83"/>
      <c r="H45" s="89"/>
      <c r="I45" s="26"/>
    </row>
    <row r="46" spans="1:9" ht="18" customHeight="1">
      <c r="A46" s="81"/>
      <c r="B46" s="81"/>
      <c r="C46" s="52">
        <v>2023</v>
      </c>
      <c r="D46" s="12">
        <v>0</v>
      </c>
      <c r="E46" s="12">
        <v>0</v>
      </c>
      <c r="F46" s="12">
        <v>0</v>
      </c>
      <c r="G46" s="83"/>
      <c r="H46" s="89"/>
    </row>
    <row r="47" spans="1:9" ht="18.75" customHeight="1">
      <c r="A47" s="85" t="s">
        <v>24</v>
      </c>
      <c r="B47" s="87"/>
      <c r="C47" s="87"/>
      <c r="D47" s="87"/>
      <c r="E47" s="87"/>
      <c r="F47" s="87"/>
      <c r="G47" s="87"/>
      <c r="H47" s="88"/>
    </row>
    <row r="48" spans="1:9" ht="48.75" customHeight="1">
      <c r="A48" s="74" t="s">
        <v>69</v>
      </c>
      <c r="B48" s="2" t="s">
        <v>281</v>
      </c>
      <c r="C48" s="63">
        <v>2021</v>
      </c>
      <c r="D48" s="12">
        <f>E48+F48</f>
        <v>158.06</v>
      </c>
      <c r="E48" s="12">
        <v>158.06</v>
      </c>
      <c r="F48" s="12">
        <v>0</v>
      </c>
      <c r="G48" s="63"/>
      <c r="H48" s="21" t="s">
        <v>17</v>
      </c>
    </row>
    <row r="49" spans="1:9" ht="47.25" customHeight="1">
      <c r="A49" s="74" t="s">
        <v>76</v>
      </c>
      <c r="B49" s="2" t="s">
        <v>236</v>
      </c>
      <c r="C49" s="52">
        <v>2022</v>
      </c>
      <c r="D49" s="12">
        <f>E49+F49</f>
        <v>1500</v>
      </c>
      <c r="E49" s="12">
        <v>45</v>
      </c>
      <c r="F49" s="12">
        <v>1455</v>
      </c>
      <c r="G49" s="52"/>
      <c r="H49" s="21" t="s">
        <v>17</v>
      </c>
    </row>
    <row r="50" spans="1:9" ht="18" customHeight="1">
      <c r="A50" s="81" t="s">
        <v>18</v>
      </c>
      <c r="B50" s="81"/>
      <c r="C50" s="51" t="s">
        <v>96</v>
      </c>
      <c r="D50" s="15">
        <f>D51+D52+D53</f>
        <v>1658.06</v>
      </c>
      <c r="E50" s="15">
        <f>E51+E52+E53</f>
        <v>203.06</v>
      </c>
      <c r="F50" s="15">
        <f>F51+F52+F53</f>
        <v>1455</v>
      </c>
      <c r="G50" s="83"/>
      <c r="H50" s="89"/>
    </row>
    <row r="51" spans="1:9" ht="18.75" customHeight="1">
      <c r="A51" s="81"/>
      <c r="B51" s="81"/>
      <c r="C51" s="52">
        <v>2021</v>
      </c>
      <c r="D51" s="12">
        <f>D48</f>
        <v>158.06</v>
      </c>
      <c r="E51" s="12">
        <f t="shared" ref="E51:F51" si="6">E48</f>
        <v>158.06</v>
      </c>
      <c r="F51" s="12">
        <f t="shared" si="6"/>
        <v>0</v>
      </c>
      <c r="G51" s="83"/>
      <c r="H51" s="89"/>
    </row>
    <row r="52" spans="1:9" ht="16.5" customHeight="1">
      <c r="A52" s="81"/>
      <c r="B52" s="81"/>
      <c r="C52" s="52">
        <v>2022</v>
      </c>
      <c r="D52" s="12">
        <f>D49</f>
        <v>1500</v>
      </c>
      <c r="E52" s="12">
        <f>E49</f>
        <v>45</v>
      </c>
      <c r="F52" s="12">
        <f>F49</f>
        <v>1455</v>
      </c>
      <c r="G52" s="83"/>
      <c r="H52" s="89"/>
      <c r="I52" s="26"/>
    </row>
    <row r="53" spans="1:9" ht="17.25" customHeight="1">
      <c r="A53" s="81"/>
      <c r="B53" s="81"/>
      <c r="C53" s="52">
        <v>2023</v>
      </c>
      <c r="D53" s="12">
        <v>0</v>
      </c>
      <c r="E53" s="12">
        <v>0</v>
      </c>
      <c r="F53" s="12">
        <v>0</v>
      </c>
      <c r="G53" s="83"/>
      <c r="H53" s="89"/>
    </row>
    <row r="54" spans="1:9" ht="17.25" customHeight="1">
      <c r="A54" s="85" t="s">
        <v>66</v>
      </c>
      <c r="B54" s="87"/>
      <c r="C54" s="87"/>
      <c r="D54" s="87"/>
      <c r="E54" s="87"/>
      <c r="F54" s="87"/>
      <c r="G54" s="87"/>
      <c r="H54" s="88"/>
    </row>
    <row r="55" spans="1:9" ht="61.5" customHeight="1">
      <c r="A55" s="75" t="s">
        <v>77</v>
      </c>
      <c r="B55" s="58" t="s">
        <v>205</v>
      </c>
      <c r="C55" s="52">
        <v>2022</v>
      </c>
      <c r="D55" s="12">
        <f>E55+F55</f>
        <v>1453.902</v>
      </c>
      <c r="E55" s="52">
        <v>43.617060000000002</v>
      </c>
      <c r="F55" s="52">
        <v>1410.28494</v>
      </c>
      <c r="G55" s="52"/>
      <c r="H55" s="21" t="s">
        <v>17</v>
      </c>
    </row>
    <row r="56" spans="1:9" ht="48.75" customHeight="1">
      <c r="A56" s="75" t="s">
        <v>87</v>
      </c>
      <c r="B56" s="58" t="s">
        <v>207</v>
      </c>
      <c r="C56" s="52">
        <v>2022</v>
      </c>
      <c r="D56" s="12">
        <f>E56+F56</f>
        <v>177.167</v>
      </c>
      <c r="E56" s="52">
        <v>5.31501</v>
      </c>
      <c r="F56" s="52">
        <v>171.85199</v>
      </c>
      <c r="G56" s="52"/>
      <c r="H56" s="21" t="s">
        <v>17</v>
      </c>
    </row>
    <row r="57" spans="1:9" ht="48.75" customHeight="1">
      <c r="A57" s="75" t="s">
        <v>88</v>
      </c>
      <c r="B57" s="58" t="s">
        <v>204</v>
      </c>
      <c r="C57" s="60">
        <v>2022</v>
      </c>
      <c r="D57" s="12">
        <f>E57+F57</f>
        <v>1033.2529999999999</v>
      </c>
      <c r="E57" s="60">
        <v>30.997589999999999</v>
      </c>
      <c r="F57" s="60">
        <v>1002.25541</v>
      </c>
      <c r="G57" s="60"/>
      <c r="H57" s="21" t="s">
        <v>17</v>
      </c>
    </row>
    <row r="58" spans="1:9" ht="48.75" customHeight="1">
      <c r="A58" s="75" t="s">
        <v>89</v>
      </c>
      <c r="B58" s="58" t="s">
        <v>206</v>
      </c>
      <c r="C58" s="60">
        <v>2022</v>
      </c>
      <c r="D58" s="12">
        <f>E58+F58</f>
        <v>2864.0769999999998</v>
      </c>
      <c r="E58" s="60">
        <v>85.922309999999996</v>
      </c>
      <c r="F58" s="60">
        <v>2778.1546899999998</v>
      </c>
      <c r="G58" s="60"/>
      <c r="H58" s="21" t="s">
        <v>17</v>
      </c>
    </row>
    <row r="59" spans="1:9" ht="49.5" customHeight="1">
      <c r="A59" s="75" t="s">
        <v>90</v>
      </c>
      <c r="B59" s="23" t="s">
        <v>161</v>
      </c>
      <c r="C59" s="60">
        <v>2022</v>
      </c>
      <c r="D59" s="41">
        <f>E59+F59</f>
        <v>500</v>
      </c>
      <c r="E59" s="41">
        <v>15</v>
      </c>
      <c r="F59" s="41">
        <v>485</v>
      </c>
      <c r="G59" s="60"/>
      <c r="H59" s="42" t="s">
        <v>17</v>
      </c>
    </row>
    <row r="60" spans="1:9" ht="58.5" customHeight="1">
      <c r="A60" s="74" t="s">
        <v>91</v>
      </c>
      <c r="B60" s="2" t="s">
        <v>162</v>
      </c>
      <c r="C60" s="52">
        <v>2022</v>
      </c>
      <c r="D60" s="12">
        <f t="shared" ref="D60:D61" si="7">E60+F60</f>
        <v>500</v>
      </c>
      <c r="E60" s="12">
        <v>15</v>
      </c>
      <c r="F60" s="12">
        <v>485</v>
      </c>
      <c r="G60" s="52"/>
      <c r="H60" s="21" t="s">
        <v>17</v>
      </c>
    </row>
    <row r="61" spans="1:9" ht="62.25" customHeight="1">
      <c r="A61" s="74" t="s">
        <v>92</v>
      </c>
      <c r="B61" s="2" t="s">
        <v>176</v>
      </c>
      <c r="C61" s="52">
        <v>2023</v>
      </c>
      <c r="D61" s="12">
        <f t="shared" si="7"/>
        <v>500</v>
      </c>
      <c r="E61" s="12">
        <v>15</v>
      </c>
      <c r="F61" s="12">
        <v>485</v>
      </c>
      <c r="G61" s="52"/>
      <c r="H61" s="21" t="s">
        <v>17</v>
      </c>
    </row>
    <row r="62" spans="1:9" ht="24" customHeight="1">
      <c r="A62" s="81" t="s">
        <v>18</v>
      </c>
      <c r="B62" s="81"/>
      <c r="C62" s="51" t="s">
        <v>96</v>
      </c>
      <c r="D62" s="15">
        <f>D63+D64+D65</f>
        <v>7028.3989999999994</v>
      </c>
      <c r="E62" s="15">
        <f>E63+E64+E65</f>
        <v>210.85196999999999</v>
      </c>
      <c r="F62" s="15">
        <f>F63+F64+F65</f>
        <v>6817.5470299999997</v>
      </c>
      <c r="G62" s="83"/>
      <c r="H62" s="89"/>
    </row>
    <row r="63" spans="1:9" ht="19.5" customHeight="1">
      <c r="A63" s="81"/>
      <c r="B63" s="81"/>
      <c r="C63" s="52">
        <v>2021</v>
      </c>
      <c r="D63" s="12">
        <v>0</v>
      </c>
      <c r="E63" s="12">
        <v>0</v>
      </c>
      <c r="F63" s="12">
        <v>0</v>
      </c>
      <c r="G63" s="83"/>
      <c r="H63" s="89"/>
    </row>
    <row r="64" spans="1:9" ht="17.25" customHeight="1">
      <c r="A64" s="81"/>
      <c r="B64" s="81"/>
      <c r="C64" s="52">
        <v>2022</v>
      </c>
      <c r="D64" s="12">
        <f>D59+D60+D55+D56+D57+D58</f>
        <v>6528.3989999999994</v>
      </c>
      <c r="E64" s="12">
        <f t="shared" ref="E64:F64" si="8">E59+E60+E55+E56+E57+E58</f>
        <v>195.85196999999999</v>
      </c>
      <c r="F64" s="12">
        <f t="shared" si="8"/>
        <v>6332.5470299999997</v>
      </c>
      <c r="G64" s="83"/>
      <c r="H64" s="89"/>
    </row>
    <row r="65" spans="1:10" ht="29.25" customHeight="1">
      <c r="A65" s="81"/>
      <c r="B65" s="81"/>
      <c r="C65" s="52">
        <v>2023</v>
      </c>
      <c r="D65" s="12">
        <f>D61</f>
        <v>500</v>
      </c>
      <c r="E65" s="12">
        <f t="shared" ref="E65:F65" si="9">E61</f>
        <v>15</v>
      </c>
      <c r="F65" s="12">
        <f t="shared" si="9"/>
        <v>485</v>
      </c>
      <c r="G65" s="83"/>
      <c r="H65" s="89"/>
    </row>
    <row r="66" spans="1:10" ht="17.25" customHeight="1">
      <c r="A66" s="85" t="s">
        <v>99</v>
      </c>
      <c r="B66" s="87"/>
      <c r="C66" s="87"/>
      <c r="D66" s="87"/>
      <c r="E66" s="87"/>
      <c r="F66" s="87"/>
      <c r="G66" s="87"/>
      <c r="H66" s="88"/>
    </row>
    <row r="67" spans="1:10" ht="34.5" customHeight="1">
      <c r="A67" s="74" t="s">
        <v>93</v>
      </c>
      <c r="B67" s="58" t="s">
        <v>261</v>
      </c>
      <c r="C67" s="52">
        <v>2021</v>
      </c>
      <c r="D67" s="12">
        <f>E67+F67</f>
        <v>2427.2826</v>
      </c>
      <c r="E67" s="12">
        <v>2427.2826</v>
      </c>
      <c r="F67" s="12">
        <v>0</v>
      </c>
      <c r="G67" s="52"/>
      <c r="H67" s="21" t="s">
        <v>17</v>
      </c>
    </row>
    <row r="68" spans="1:10" ht="48.75" customHeight="1">
      <c r="A68" s="74" t="s">
        <v>186</v>
      </c>
      <c r="B68" s="77" t="s">
        <v>285</v>
      </c>
      <c r="C68" s="74">
        <v>2021</v>
      </c>
      <c r="D68" s="12">
        <f>E68+F68</f>
        <v>623.71</v>
      </c>
      <c r="E68" s="12">
        <v>623.71</v>
      </c>
      <c r="F68" s="12">
        <v>0</v>
      </c>
      <c r="G68" s="74"/>
      <c r="H68" s="21" t="s">
        <v>17</v>
      </c>
    </row>
    <row r="69" spans="1:10" ht="51.75" customHeight="1">
      <c r="A69" s="74" t="s">
        <v>187</v>
      </c>
      <c r="B69" s="2" t="s">
        <v>139</v>
      </c>
      <c r="C69" s="52">
        <v>2022</v>
      </c>
      <c r="D69" s="12">
        <f>E69+F69</f>
        <v>1058.981</v>
      </c>
      <c r="E69" s="12">
        <v>31.76943</v>
      </c>
      <c r="F69" s="12">
        <v>1027.2115699999999</v>
      </c>
      <c r="G69" s="52"/>
      <c r="H69" s="21" t="s">
        <v>17</v>
      </c>
      <c r="I69" s="26"/>
    </row>
    <row r="70" spans="1:10" ht="51.75" customHeight="1">
      <c r="A70" s="74" t="s">
        <v>188</v>
      </c>
      <c r="B70" s="2" t="s">
        <v>184</v>
      </c>
      <c r="C70" s="52">
        <v>2022</v>
      </c>
      <c r="D70" s="12">
        <f>E70+F70</f>
        <v>3564.2760000000003</v>
      </c>
      <c r="E70" s="12">
        <v>106.92828</v>
      </c>
      <c r="F70" s="12">
        <v>3457.3477200000002</v>
      </c>
      <c r="G70" s="52"/>
      <c r="H70" s="21" t="s">
        <v>17</v>
      </c>
      <c r="I70" s="26"/>
    </row>
    <row r="71" spans="1:10" ht="63.75" customHeight="1">
      <c r="A71" s="74" t="s">
        <v>189</v>
      </c>
      <c r="B71" s="2" t="s">
        <v>185</v>
      </c>
      <c r="C71" s="52">
        <v>2022</v>
      </c>
      <c r="D71" s="12">
        <f>E71+F71</f>
        <v>1264.5010000000002</v>
      </c>
      <c r="E71" s="12">
        <v>37.935029999999998</v>
      </c>
      <c r="F71" s="12">
        <v>1226.5659700000001</v>
      </c>
      <c r="G71" s="52"/>
      <c r="H71" s="21" t="s">
        <v>17</v>
      </c>
      <c r="I71" s="26"/>
    </row>
    <row r="72" spans="1:10" ht="45" customHeight="1">
      <c r="A72" s="74" t="s">
        <v>190</v>
      </c>
      <c r="B72" s="23" t="s">
        <v>139</v>
      </c>
      <c r="C72" s="52">
        <v>2022</v>
      </c>
      <c r="D72" s="12">
        <f t="shared" ref="D72:D74" si="10">E72+F72</f>
        <v>1174.595</v>
      </c>
      <c r="E72" s="12">
        <v>35.238</v>
      </c>
      <c r="F72" s="12">
        <v>1139.357</v>
      </c>
      <c r="G72" s="52"/>
      <c r="H72" s="21" t="s">
        <v>17</v>
      </c>
    </row>
    <row r="73" spans="1:10" ht="48.75" customHeight="1">
      <c r="A73" s="74" t="s">
        <v>191</v>
      </c>
      <c r="B73" s="2" t="s">
        <v>163</v>
      </c>
      <c r="C73" s="52">
        <v>2022</v>
      </c>
      <c r="D73" s="12">
        <f t="shared" si="10"/>
        <v>6062.8389999999999</v>
      </c>
      <c r="E73" s="12">
        <v>181.88499999999999</v>
      </c>
      <c r="F73" s="12">
        <v>5880.9539999999997</v>
      </c>
      <c r="G73" s="52"/>
      <c r="H73" s="21" t="s">
        <v>17</v>
      </c>
    </row>
    <row r="74" spans="1:10" ht="48.75" customHeight="1">
      <c r="A74" s="74" t="s">
        <v>192</v>
      </c>
      <c r="B74" s="2" t="s">
        <v>103</v>
      </c>
      <c r="C74" s="52">
        <v>2022</v>
      </c>
      <c r="D74" s="12">
        <f t="shared" si="10"/>
        <v>1000</v>
      </c>
      <c r="E74" s="12">
        <v>30</v>
      </c>
      <c r="F74" s="12">
        <v>970</v>
      </c>
      <c r="G74" s="52"/>
      <c r="H74" s="21" t="s">
        <v>17</v>
      </c>
    </row>
    <row r="75" spans="1:10" ht="17.25" customHeight="1">
      <c r="A75" s="81" t="s">
        <v>18</v>
      </c>
      <c r="B75" s="81"/>
      <c r="C75" s="51" t="s">
        <v>96</v>
      </c>
      <c r="D75" s="15">
        <f>D76+D77+D78</f>
        <v>17176.184600000001</v>
      </c>
      <c r="E75" s="15">
        <f>E76+E77+E78</f>
        <v>3474.7483400000001</v>
      </c>
      <c r="F75" s="15">
        <f>F76+F77+F78</f>
        <v>13701.436259999999</v>
      </c>
      <c r="G75" s="83"/>
      <c r="H75" s="89"/>
    </row>
    <row r="76" spans="1:10" ht="17.25" customHeight="1">
      <c r="A76" s="81"/>
      <c r="B76" s="81"/>
      <c r="C76" s="52">
        <v>2021</v>
      </c>
      <c r="D76" s="12">
        <f>D67+D68</f>
        <v>3050.9926</v>
      </c>
      <c r="E76" s="12">
        <f t="shared" ref="E76:F76" si="11">E67+E68</f>
        <v>3050.9926</v>
      </c>
      <c r="F76" s="12">
        <f t="shared" si="11"/>
        <v>0</v>
      </c>
      <c r="G76" s="83"/>
      <c r="H76" s="89"/>
    </row>
    <row r="77" spans="1:10" ht="17.25" customHeight="1">
      <c r="A77" s="81"/>
      <c r="B77" s="81"/>
      <c r="C77" s="52">
        <v>2022</v>
      </c>
      <c r="D77" s="12">
        <f>D72+D73+D74+D69+D70+D71</f>
        <v>14125.192000000001</v>
      </c>
      <c r="E77" s="12">
        <f t="shared" ref="E77:F77" si="12">E72+E73+E74+E69+E70+E71</f>
        <v>423.75573999999995</v>
      </c>
      <c r="F77" s="12">
        <f t="shared" si="12"/>
        <v>13701.436259999999</v>
      </c>
      <c r="G77" s="83"/>
      <c r="H77" s="89"/>
    </row>
    <row r="78" spans="1:10" ht="17.25" customHeight="1">
      <c r="A78" s="81"/>
      <c r="B78" s="81"/>
      <c r="C78" s="52">
        <v>2023</v>
      </c>
      <c r="D78" s="12">
        <v>0</v>
      </c>
      <c r="E78" s="12">
        <v>0</v>
      </c>
      <c r="F78" s="12">
        <v>0</v>
      </c>
      <c r="G78" s="83"/>
      <c r="H78" s="89"/>
    </row>
    <row r="79" spans="1:10" ht="18" customHeight="1">
      <c r="A79" s="85" t="s">
        <v>13</v>
      </c>
      <c r="B79" s="87"/>
      <c r="C79" s="87"/>
      <c r="D79" s="87"/>
      <c r="E79" s="87"/>
      <c r="F79" s="87"/>
      <c r="G79" s="87"/>
      <c r="H79" s="88"/>
    </row>
    <row r="80" spans="1:10" s="24" customFormat="1" ht="48.75" customHeight="1">
      <c r="A80" s="74" t="s">
        <v>193</v>
      </c>
      <c r="B80" s="58" t="s">
        <v>267</v>
      </c>
      <c r="C80" s="52">
        <v>2021</v>
      </c>
      <c r="D80" s="12">
        <f>E80+F80</f>
        <v>46.568559999999998</v>
      </c>
      <c r="E80" s="12">
        <v>46.568559999999998</v>
      </c>
      <c r="F80" s="12">
        <v>0</v>
      </c>
      <c r="G80" s="52"/>
      <c r="H80" s="21" t="s">
        <v>17</v>
      </c>
      <c r="J80" s="25"/>
    </row>
    <row r="81" spans="1:9" ht="57.75" customHeight="1">
      <c r="A81" s="74" t="s">
        <v>214</v>
      </c>
      <c r="B81" s="28" t="s">
        <v>177</v>
      </c>
      <c r="C81" s="52">
        <v>2022</v>
      </c>
      <c r="D81" s="12">
        <f>E81+F81</f>
        <v>3476.0889999999999</v>
      </c>
      <c r="E81" s="12">
        <v>104.28267</v>
      </c>
      <c r="F81" s="12">
        <v>3371.8063299999999</v>
      </c>
      <c r="G81" s="52"/>
      <c r="H81" s="21" t="s">
        <v>17</v>
      </c>
      <c r="I81" s="26"/>
    </row>
    <row r="82" spans="1:9" ht="56.25" customHeight="1">
      <c r="A82" s="74" t="s">
        <v>254</v>
      </c>
      <c r="B82" s="23" t="s">
        <v>178</v>
      </c>
      <c r="C82" s="52">
        <v>2022</v>
      </c>
      <c r="D82" s="12">
        <f t="shared" ref="D82:D85" si="13">E82+F82</f>
        <v>2621.7059999999997</v>
      </c>
      <c r="E82" s="12">
        <v>78.651179999999997</v>
      </c>
      <c r="F82" s="12">
        <v>2543.0548199999998</v>
      </c>
      <c r="G82" s="52"/>
      <c r="H82" s="21" t="s">
        <v>17</v>
      </c>
    </row>
    <row r="83" spans="1:9" ht="48.75" customHeight="1">
      <c r="A83" s="74" t="s">
        <v>255</v>
      </c>
      <c r="B83" s="2" t="s">
        <v>164</v>
      </c>
      <c r="C83" s="52">
        <v>2022</v>
      </c>
      <c r="D83" s="12">
        <f t="shared" si="13"/>
        <v>2200.94</v>
      </c>
      <c r="E83" s="12">
        <v>66.028199999999998</v>
      </c>
      <c r="F83" s="12">
        <v>2134.9117999999999</v>
      </c>
      <c r="G83" s="52"/>
      <c r="H83" s="21" t="s">
        <v>17</v>
      </c>
    </row>
    <row r="84" spans="1:9" ht="54.75" customHeight="1">
      <c r="A84" s="74" t="s">
        <v>256</v>
      </c>
      <c r="B84" s="2" t="s">
        <v>165</v>
      </c>
      <c r="C84" s="52">
        <v>2022</v>
      </c>
      <c r="D84" s="12">
        <f t="shared" si="13"/>
        <v>2200.94</v>
      </c>
      <c r="E84" s="12">
        <v>66.028199999999998</v>
      </c>
      <c r="F84" s="12">
        <v>2134.9117999999999</v>
      </c>
      <c r="G84" s="52"/>
      <c r="H84" s="21" t="s">
        <v>17</v>
      </c>
      <c r="I84" s="26"/>
    </row>
    <row r="85" spans="1:9" ht="61.5" customHeight="1">
      <c r="A85" s="74" t="s">
        <v>262</v>
      </c>
      <c r="B85" s="2" t="s">
        <v>140</v>
      </c>
      <c r="C85" s="52">
        <v>2022</v>
      </c>
      <c r="D85" s="12">
        <f t="shared" si="13"/>
        <v>592</v>
      </c>
      <c r="E85" s="12">
        <v>17.760000000000002</v>
      </c>
      <c r="F85" s="12">
        <v>574.24</v>
      </c>
      <c r="G85" s="52"/>
      <c r="H85" s="21" t="s">
        <v>17</v>
      </c>
      <c r="I85" s="26"/>
    </row>
    <row r="86" spans="1:9" ht="49.5" customHeight="1">
      <c r="A86" s="74" t="s">
        <v>263</v>
      </c>
      <c r="B86" s="2" t="s">
        <v>141</v>
      </c>
      <c r="C86" s="52">
        <v>2022</v>
      </c>
      <c r="D86" s="12">
        <f t="shared" ref="D86:D90" si="14">E86+F86</f>
        <v>592</v>
      </c>
      <c r="E86" s="12">
        <v>17.760000000000002</v>
      </c>
      <c r="F86" s="12">
        <v>574.24</v>
      </c>
      <c r="G86" s="52"/>
      <c r="H86" s="21" t="s">
        <v>17</v>
      </c>
      <c r="I86" s="26"/>
    </row>
    <row r="87" spans="1:9" ht="49.5" customHeight="1">
      <c r="A87" s="74" t="s">
        <v>264</v>
      </c>
      <c r="B87" s="23" t="s">
        <v>142</v>
      </c>
      <c r="C87" s="52">
        <v>2022</v>
      </c>
      <c r="D87" s="12">
        <f t="shared" si="14"/>
        <v>4556</v>
      </c>
      <c r="E87" s="12">
        <v>136.68</v>
      </c>
      <c r="F87" s="12">
        <v>4419.32</v>
      </c>
      <c r="G87" s="52"/>
      <c r="H87" s="21" t="s">
        <v>17</v>
      </c>
      <c r="I87" s="26"/>
    </row>
    <row r="88" spans="1:9" ht="58.5" customHeight="1">
      <c r="A88" s="74" t="s">
        <v>278</v>
      </c>
      <c r="B88" s="28" t="s">
        <v>166</v>
      </c>
      <c r="C88" s="52">
        <v>2023</v>
      </c>
      <c r="D88" s="12">
        <f t="shared" si="14"/>
        <v>8835.5020000000004</v>
      </c>
      <c r="E88" s="12">
        <v>265.065</v>
      </c>
      <c r="F88" s="12">
        <v>8570.4369999999999</v>
      </c>
      <c r="G88" s="52"/>
      <c r="H88" s="21" t="s">
        <v>17</v>
      </c>
    </row>
    <row r="89" spans="1:9" ht="60" customHeight="1">
      <c r="A89" s="74" t="s">
        <v>282</v>
      </c>
      <c r="B89" s="28" t="s">
        <v>167</v>
      </c>
      <c r="C89" s="52">
        <v>2023</v>
      </c>
      <c r="D89" s="12">
        <f t="shared" si="14"/>
        <v>369.95699999999999</v>
      </c>
      <c r="E89" s="12">
        <v>11.099</v>
      </c>
      <c r="F89" s="12">
        <v>358.858</v>
      </c>
      <c r="G89" s="52"/>
      <c r="H89" s="21" t="s">
        <v>17</v>
      </c>
    </row>
    <row r="90" spans="1:9" ht="57.75" customHeight="1">
      <c r="A90" s="74" t="s">
        <v>283</v>
      </c>
      <c r="B90" s="65" t="s">
        <v>100</v>
      </c>
      <c r="C90" s="52">
        <v>2023</v>
      </c>
      <c r="D90" s="12">
        <f t="shared" si="14"/>
        <v>369.95699999999999</v>
      </c>
      <c r="E90" s="12">
        <v>11.099</v>
      </c>
      <c r="F90" s="12">
        <v>358.858</v>
      </c>
      <c r="G90" s="52"/>
      <c r="H90" s="21" t="s">
        <v>17</v>
      </c>
    </row>
    <row r="91" spans="1:9">
      <c r="A91" s="81" t="s">
        <v>18</v>
      </c>
      <c r="B91" s="81"/>
      <c r="C91" s="51" t="s">
        <v>96</v>
      </c>
      <c r="D91" s="15">
        <f>D92+D93+D94</f>
        <v>25861.65956</v>
      </c>
      <c r="E91" s="15">
        <f>E92+E93+E94</f>
        <v>821.02180999999996</v>
      </c>
      <c r="F91" s="15">
        <f>F92+F93+F94</f>
        <v>14855.953</v>
      </c>
      <c r="G91" s="83"/>
      <c r="H91" s="89"/>
    </row>
    <row r="92" spans="1:9">
      <c r="A92" s="81"/>
      <c r="B92" s="81"/>
      <c r="C92" s="52">
        <v>2021</v>
      </c>
      <c r="D92" s="12">
        <f>D80</f>
        <v>46.568559999999998</v>
      </c>
      <c r="E92" s="12">
        <f t="shared" ref="E92:F92" si="15">E80</f>
        <v>46.568559999999998</v>
      </c>
      <c r="F92" s="12">
        <f t="shared" si="15"/>
        <v>0</v>
      </c>
      <c r="G92" s="83"/>
      <c r="H92" s="89"/>
      <c r="I92" s="26"/>
    </row>
    <row r="93" spans="1:9" ht="19.5" customHeight="1">
      <c r="A93" s="81"/>
      <c r="B93" s="81"/>
      <c r="C93" s="52">
        <v>2022</v>
      </c>
      <c r="D93" s="12">
        <f>D85+D86+D87+D81+D82+D83+D84</f>
        <v>16239.675000000001</v>
      </c>
      <c r="E93" s="12">
        <f>E85+E86+E87+E81+E82+E83+E84</f>
        <v>487.19024999999999</v>
      </c>
      <c r="F93" s="12">
        <f t="shared" ref="F93" si="16">F85+F86+F87</f>
        <v>5567.7999999999993</v>
      </c>
      <c r="G93" s="83"/>
      <c r="H93" s="89"/>
      <c r="I93" s="26"/>
    </row>
    <row r="94" spans="1:9">
      <c r="A94" s="81"/>
      <c r="B94" s="81"/>
      <c r="C94" s="52">
        <v>2023</v>
      </c>
      <c r="D94" s="12">
        <f>D90+D88+D89</f>
        <v>9575.4160000000011</v>
      </c>
      <c r="E94" s="12">
        <f t="shared" ref="E94:F94" si="17">E90+E88+E89</f>
        <v>287.26299999999998</v>
      </c>
      <c r="F94" s="12">
        <f t="shared" si="17"/>
        <v>9288.1530000000002</v>
      </c>
      <c r="G94" s="83"/>
      <c r="H94" s="89"/>
    </row>
    <row r="95" spans="1:9" ht="21" customHeight="1">
      <c r="A95" s="81" t="s">
        <v>19</v>
      </c>
      <c r="B95" s="81"/>
      <c r="C95" s="51" t="s">
        <v>96</v>
      </c>
      <c r="D95" s="15">
        <f>D96+D97+D98</f>
        <v>65974.918000000005</v>
      </c>
      <c r="E95" s="15">
        <f t="shared" ref="E95:F95" si="18">E96+E97+E98</f>
        <v>10224.247740000001</v>
      </c>
      <c r="F95" s="15">
        <f t="shared" si="18"/>
        <v>45565.985509999991</v>
      </c>
      <c r="G95" s="52"/>
      <c r="H95" s="50"/>
    </row>
    <row r="96" spans="1:9" ht="18" customHeight="1">
      <c r="A96" s="81"/>
      <c r="B96" s="81"/>
      <c r="C96" s="52">
        <v>2021</v>
      </c>
      <c r="D96" s="12">
        <f>D30+D44+D51+D63+D76+D92</f>
        <v>8500</v>
      </c>
      <c r="E96" s="12">
        <f>E30+E44+E51+E63+E76+E92</f>
        <v>8500</v>
      </c>
      <c r="F96" s="12">
        <f>F30+F44+F51+F63+F76+F92</f>
        <v>0</v>
      </c>
      <c r="G96" s="52"/>
      <c r="H96" s="50"/>
    </row>
    <row r="97" spans="1:10" ht="26.25" customHeight="1">
      <c r="A97" s="81"/>
      <c r="B97" s="81"/>
      <c r="C97" s="52">
        <v>2022</v>
      </c>
      <c r="D97" s="12">
        <f>D31+M82+D52+D64+D93+D45+D77</f>
        <v>47399.502</v>
      </c>
      <c r="E97" s="12">
        <f>E31+N82+E52+E64+E93+E45+E77</f>
        <v>1421.9847399999999</v>
      </c>
      <c r="F97" s="12">
        <f>F31+O82+F52+F64+F93+F45+F77</f>
        <v>35792.832509999993</v>
      </c>
      <c r="G97" s="52"/>
      <c r="H97" s="50"/>
      <c r="I97" s="26"/>
    </row>
    <row r="98" spans="1:10" ht="20.25" customHeight="1">
      <c r="A98" s="81"/>
      <c r="B98" s="81"/>
      <c r="C98" s="52">
        <v>2023</v>
      </c>
      <c r="D98" s="12">
        <f>D32+D46+D53+D65+D94+D78</f>
        <v>10075.416000000001</v>
      </c>
      <c r="E98" s="12">
        <f>E32+E46+E53+E65+E94+E78</f>
        <v>302.26299999999998</v>
      </c>
      <c r="F98" s="12">
        <f>F32+F46+F53+F65+F94+F78</f>
        <v>9773.1530000000002</v>
      </c>
      <c r="G98" s="52"/>
      <c r="H98" s="50"/>
    </row>
    <row r="99" spans="1:10" ht="22.5" customHeight="1">
      <c r="A99" s="85" t="s">
        <v>20</v>
      </c>
      <c r="B99" s="87"/>
      <c r="C99" s="87"/>
      <c r="D99" s="87"/>
      <c r="E99" s="87"/>
      <c r="F99" s="87"/>
      <c r="G99" s="87"/>
      <c r="H99" s="88"/>
    </row>
    <row r="100" spans="1:10" ht="15.75" customHeight="1">
      <c r="A100" s="85" t="s">
        <v>21</v>
      </c>
      <c r="B100" s="86"/>
      <c r="C100" s="87"/>
      <c r="D100" s="87"/>
      <c r="E100" s="87"/>
      <c r="F100" s="87"/>
      <c r="G100" s="87"/>
      <c r="H100" s="88"/>
    </row>
    <row r="101" spans="1:10" s="24" customFormat="1" ht="78.75" customHeight="1">
      <c r="A101" s="52" t="s">
        <v>40</v>
      </c>
      <c r="B101" s="2" t="s">
        <v>257</v>
      </c>
      <c r="C101" s="35">
        <v>2021</v>
      </c>
      <c r="D101" s="13">
        <f>E101+F101</f>
        <v>557.76</v>
      </c>
      <c r="E101" s="13">
        <v>557.76</v>
      </c>
      <c r="F101" s="13">
        <v>0</v>
      </c>
      <c r="G101" s="52"/>
      <c r="H101" s="1" t="s">
        <v>17</v>
      </c>
      <c r="J101" s="25"/>
    </row>
    <row r="102" spans="1:10" s="24" customFormat="1" ht="66" customHeight="1">
      <c r="A102" s="34" t="s">
        <v>41</v>
      </c>
      <c r="B102" s="2" t="s">
        <v>279</v>
      </c>
      <c r="C102" s="35">
        <v>2021</v>
      </c>
      <c r="D102" s="13">
        <f>E102+F102</f>
        <v>900.84799999999996</v>
      </c>
      <c r="E102" s="13">
        <v>900.84799999999996</v>
      </c>
      <c r="F102" s="13">
        <v>0</v>
      </c>
      <c r="G102" s="63"/>
      <c r="H102" s="1" t="s">
        <v>17</v>
      </c>
      <c r="J102" s="25"/>
    </row>
    <row r="103" spans="1:10" ht="78" customHeight="1">
      <c r="A103" s="34" t="s">
        <v>42</v>
      </c>
      <c r="B103" s="2" t="s">
        <v>194</v>
      </c>
      <c r="C103" s="35">
        <v>2022</v>
      </c>
      <c r="D103" s="13">
        <f>E103+F103</f>
        <v>672.33</v>
      </c>
      <c r="E103" s="13">
        <v>20.169899999999998</v>
      </c>
      <c r="F103" s="13">
        <v>652.16010000000006</v>
      </c>
      <c r="G103" s="29"/>
      <c r="H103" s="1" t="s">
        <v>17</v>
      </c>
      <c r="I103" s="26"/>
    </row>
    <row r="104" spans="1:10" ht="66.75" customHeight="1">
      <c r="A104" s="34" t="s">
        <v>43</v>
      </c>
      <c r="B104" s="2" t="s">
        <v>143</v>
      </c>
      <c r="C104" s="35">
        <v>2022</v>
      </c>
      <c r="D104" s="13">
        <f t="shared" ref="D104:D115" si="19">E104+F104</f>
        <v>210</v>
      </c>
      <c r="E104" s="13">
        <v>6.3</v>
      </c>
      <c r="F104" s="13">
        <v>203.7</v>
      </c>
      <c r="G104" s="29"/>
      <c r="H104" s="1" t="s">
        <v>17</v>
      </c>
      <c r="I104" s="26"/>
    </row>
    <row r="105" spans="1:10" ht="60" customHeight="1">
      <c r="A105" s="63" t="s">
        <v>44</v>
      </c>
      <c r="B105" s="2" t="s">
        <v>107</v>
      </c>
      <c r="C105" s="30">
        <v>2022</v>
      </c>
      <c r="D105" s="13">
        <f t="shared" si="19"/>
        <v>600</v>
      </c>
      <c r="E105" s="13">
        <v>18</v>
      </c>
      <c r="F105" s="13">
        <v>582</v>
      </c>
      <c r="G105" s="29"/>
      <c r="H105" s="1" t="s">
        <v>17</v>
      </c>
    </row>
    <row r="106" spans="1:10" ht="75" customHeight="1">
      <c r="A106" s="34" t="s">
        <v>45</v>
      </c>
      <c r="B106" s="66" t="s">
        <v>104</v>
      </c>
      <c r="C106" s="35">
        <v>2022</v>
      </c>
      <c r="D106" s="13">
        <f t="shared" si="19"/>
        <v>3000</v>
      </c>
      <c r="E106" s="13">
        <v>90</v>
      </c>
      <c r="F106" s="13">
        <v>2910</v>
      </c>
      <c r="G106" s="29"/>
      <c r="H106" s="1" t="s">
        <v>17</v>
      </c>
    </row>
    <row r="107" spans="1:10" ht="48" customHeight="1">
      <c r="A107" s="34" t="s">
        <v>46</v>
      </c>
      <c r="B107" s="28" t="s">
        <v>105</v>
      </c>
      <c r="C107" s="35">
        <v>2022</v>
      </c>
      <c r="D107" s="13">
        <f t="shared" si="19"/>
        <v>800</v>
      </c>
      <c r="E107" s="13">
        <v>24</v>
      </c>
      <c r="F107" s="13">
        <v>776</v>
      </c>
      <c r="G107" s="29"/>
      <c r="H107" s="1" t="s">
        <v>17</v>
      </c>
    </row>
    <row r="108" spans="1:10" ht="76.5" customHeight="1">
      <c r="A108" s="34" t="s">
        <v>47</v>
      </c>
      <c r="B108" s="28" t="s">
        <v>168</v>
      </c>
      <c r="C108" s="35">
        <v>2022</v>
      </c>
      <c r="D108" s="13">
        <f t="shared" si="19"/>
        <v>450</v>
      </c>
      <c r="E108" s="13">
        <v>13.5</v>
      </c>
      <c r="F108" s="13">
        <v>436.5</v>
      </c>
      <c r="G108" s="29"/>
      <c r="H108" s="1" t="s">
        <v>17</v>
      </c>
    </row>
    <row r="109" spans="1:10" ht="66.75" customHeight="1">
      <c r="A109" s="63" t="s">
        <v>138</v>
      </c>
      <c r="B109" s="28" t="s">
        <v>144</v>
      </c>
      <c r="C109" s="30">
        <v>2022</v>
      </c>
      <c r="D109" s="13">
        <f t="shared" si="19"/>
        <v>450</v>
      </c>
      <c r="E109" s="13">
        <v>13.5</v>
      </c>
      <c r="F109" s="13">
        <v>436.5</v>
      </c>
      <c r="G109" s="29"/>
      <c r="H109" s="1" t="s">
        <v>17</v>
      </c>
    </row>
    <row r="110" spans="1:10" ht="89.25" customHeight="1">
      <c r="A110" s="3" t="s">
        <v>48</v>
      </c>
      <c r="B110" s="2" t="s">
        <v>145</v>
      </c>
      <c r="C110" s="30">
        <v>2022</v>
      </c>
      <c r="D110" s="13">
        <f t="shared" si="19"/>
        <v>550</v>
      </c>
      <c r="E110" s="13">
        <v>16.5</v>
      </c>
      <c r="F110" s="13">
        <v>533.5</v>
      </c>
      <c r="G110" s="29"/>
      <c r="H110" s="1" t="s">
        <v>17</v>
      </c>
    </row>
    <row r="111" spans="1:10" ht="79.5" customHeight="1">
      <c r="A111" s="3" t="s">
        <v>49</v>
      </c>
      <c r="B111" s="28" t="s">
        <v>147</v>
      </c>
      <c r="C111" s="30">
        <v>2022</v>
      </c>
      <c r="D111" s="13">
        <f t="shared" si="19"/>
        <v>1000</v>
      </c>
      <c r="E111" s="13">
        <v>30</v>
      </c>
      <c r="F111" s="13">
        <v>970</v>
      </c>
      <c r="G111" s="29"/>
      <c r="H111" s="1" t="s">
        <v>17</v>
      </c>
    </row>
    <row r="112" spans="1:10" ht="79.5" customHeight="1">
      <c r="A112" s="34" t="s">
        <v>50</v>
      </c>
      <c r="B112" s="66" t="s">
        <v>169</v>
      </c>
      <c r="C112" s="35">
        <v>2023</v>
      </c>
      <c r="D112" s="13">
        <f t="shared" si="19"/>
        <v>700</v>
      </c>
      <c r="E112" s="13">
        <v>21</v>
      </c>
      <c r="F112" s="13">
        <v>679</v>
      </c>
      <c r="G112" s="29"/>
      <c r="H112" s="1" t="s">
        <v>17</v>
      </c>
    </row>
    <row r="113" spans="1:9" ht="63.75" customHeight="1">
      <c r="A113" s="34" t="s">
        <v>51</v>
      </c>
      <c r="B113" s="66" t="s">
        <v>106</v>
      </c>
      <c r="C113" s="35">
        <v>2023</v>
      </c>
      <c r="D113" s="13">
        <f t="shared" si="19"/>
        <v>750</v>
      </c>
      <c r="E113" s="13">
        <v>22.5</v>
      </c>
      <c r="F113" s="13">
        <v>727.5</v>
      </c>
      <c r="G113" s="29"/>
      <c r="H113" s="1" t="s">
        <v>17</v>
      </c>
    </row>
    <row r="114" spans="1:9" ht="62.25" customHeight="1">
      <c r="A114" s="3" t="s">
        <v>52</v>
      </c>
      <c r="B114" s="28" t="s">
        <v>108</v>
      </c>
      <c r="C114" s="30">
        <v>2023</v>
      </c>
      <c r="D114" s="13">
        <f t="shared" si="19"/>
        <v>1500</v>
      </c>
      <c r="E114" s="13">
        <v>45</v>
      </c>
      <c r="F114" s="13">
        <v>1455</v>
      </c>
      <c r="G114" s="29"/>
      <c r="H114" s="1" t="s">
        <v>17</v>
      </c>
    </row>
    <row r="115" spans="1:9" ht="62.25" customHeight="1">
      <c r="A115" s="63" t="s">
        <v>53</v>
      </c>
      <c r="B115" s="2" t="s">
        <v>146</v>
      </c>
      <c r="C115" s="30">
        <v>2023</v>
      </c>
      <c r="D115" s="13">
        <f t="shared" si="19"/>
        <v>1500</v>
      </c>
      <c r="E115" s="13">
        <v>45</v>
      </c>
      <c r="F115" s="13">
        <v>1455</v>
      </c>
      <c r="G115" s="29"/>
      <c r="H115" s="1" t="s">
        <v>17</v>
      </c>
    </row>
    <row r="116" spans="1:9" ht="21" customHeight="1">
      <c r="A116" s="81" t="s">
        <v>57</v>
      </c>
      <c r="B116" s="83"/>
      <c r="C116" s="51" t="s">
        <v>96</v>
      </c>
      <c r="D116" s="16">
        <f>D117+D118+D119</f>
        <v>13640.938</v>
      </c>
      <c r="E116" s="16">
        <f>E117+E118+E119</f>
        <v>1824.0779</v>
      </c>
      <c r="F116" s="15">
        <f>F117+F118+F119</f>
        <v>11816.8601</v>
      </c>
      <c r="G116" s="51"/>
      <c r="H116" s="83"/>
    </row>
    <row r="117" spans="1:9" ht="21" customHeight="1">
      <c r="A117" s="83"/>
      <c r="B117" s="83"/>
      <c r="C117" s="52">
        <v>2021</v>
      </c>
      <c r="D117" s="17">
        <f>D101+D102</f>
        <v>1458.6079999999999</v>
      </c>
      <c r="E117" s="17">
        <f t="shared" ref="E117:F117" si="20">E101+E102</f>
        <v>1458.6079999999999</v>
      </c>
      <c r="F117" s="17">
        <f t="shared" si="20"/>
        <v>0</v>
      </c>
      <c r="G117" s="4"/>
      <c r="H117" s="83"/>
    </row>
    <row r="118" spans="1:9" ht="21" customHeight="1">
      <c r="A118" s="83"/>
      <c r="B118" s="83"/>
      <c r="C118" s="52">
        <v>2022</v>
      </c>
      <c r="D118" s="17">
        <f>D106+D107+D108+D109+D110+D111+D104+D105+D103</f>
        <v>7732.33</v>
      </c>
      <c r="E118" s="17">
        <f t="shared" ref="E118:F118" si="21">E106+E107+E108+E109+E110+E111+E104+E105+E103</f>
        <v>231.9699</v>
      </c>
      <c r="F118" s="17">
        <f t="shared" si="21"/>
        <v>7500.3600999999999</v>
      </c>
      <c r="G118" s="52"/>
      <c r="H118" s="83"/>
    </row>
    <row r="119" spans="1:9" ht="17.25" customHeight="1">
      <c r="A119" s="83"/>
      <c r="B119" s="83"/>
      <c r="C119" s="52">
        <v>2023</v>
      </c>
      <c r="D119" s="17">
        <f>D112+D113+D114+D115</f>
        <v>4450</v>
      </c>
      <c r="E119" s="17">
        <f t="shared" ref="E119:F119" si="22">E112+E113+E114+E115</f>
        <v>133.5</v>
      </c>
      <c r="F119" s="17">
        <f t="shared" si="22"/>
        <v>4316.5</v>
      </c>
      <c r="G119" s="52"/>
      <c r="H119" s="83"/>
    </row>
    <row r="120" spans="1:9" ht="18" customHeight="1">
      <c r="A120" s="127" t="s">
        <v>22</v>
      </c>
      <c r="B120" s="86"/>
      <c r="C120" s="86"/>
      <c r="D120" s="86"/>
      <c r="E120" s="86"/>
      <c r="F120" s="86"/>
      <c r="G120" s="86"/>
      <c r="H120" s="128"/>
    </row>
    <row r="121" spans="1:9" s="25" customFormat="1" ht="51.75" customHeight="1">
      <c r="A121" s="63" t="s">
        <v>54</v>
      </c>
      <c r="B121" s="58" t="s">
        <v>241</v>
      </c>
      <c r="C121" s="6">
        <v>2021</v>
      </c>
      <c r="D121" s="13">
        <f>E121+F121</f>
        <v>445.66638</v>
      </c>
      <c r="E121" s="13">
        <v>445.66638</v>
      </c>
      <c r="F121" s="13">
        <v>0</v>
      </c>
      <c r="G121" s="52"/>
      <c r="H121" s="1" t="s">
        <v>17</v>
      </c>
    </row>
    <row r="122" spans="1:9" s="25" customFormat="1" ht="62.25" customHeight="1">
      <c r="A122" s="64" t="s">
        <v>110</v>
      </c>
      <c r="B122" s="61" t="s">
        <v>265</v>
      </c>
      <c r="C122" s="47">
        <v>2021</v>
      </c>
      <c r="D122" s="13">
        <f>E122+F122</f>
        <v>315.351</v>
      </c>
      <c r="E122" s="13">
        <v>315.351</v>
      </c>
      <c r="F122" s="13">
        <v>0</v>
      </c>
      <c r="G122" s="60"/>
      <c r="H122" s="1" t="s">
        <v>17</v>
      </c>
    </row>
    <row r="123" spans="1:9" ht="45" customHeight="1">
      <c r="A123" s="45" t="s">
        <v>55</v>
      </c>
      <c r="B123" s="46" t="s">
        <v>195</v>
      </c>
      <c r="C123" s="47">
        <v>2022</v>
      </c>
      <c r="D123" s="48">
        <f>E123+F123</f>
        <v>592.29</v>
      </c>
      <c r="E123" s="48">
        <v>17.768699999999999</v>
      </c>
      <c r="F123" s="48">
        <v>574.5213</v>
      </c>
      <c r="G123" s="41"/>
      <c r="H123" s="49" t="s">
        <v>17</v>
      </c>
      <c r="I123" s="26"/>
    </row>
    <row r="124" spans="1:9" ht="45" customHeight="1">
      <c r="A124" s="3" t="s">
        <v>56</v>
      </c>
      <c r="B124" s="5" t="s">
        <v>196</v>
      </c>
      <c r="C124" s="6">
        <v>2022</v>
      </c>
      <c r="D124" s="13">
        <f>E124+F124</f>
        <v>1141.3810000000001</v>
      </c>
      <c r="E124" s="13">
        <v>34.241430000000001</v>
      </c>
      <c r="F124" s="13">
        <v>1107.13957</v>
      </c>
      <c r="G124" s="12"/>
      <c r="H124" s="1" t="s">
        <v>17</v>
      </c>
      <c r="I124" s="26"/>
    </row>
    <row r="125" spans="1:9" ht="45" customHeight="1">
      <c r="A125" s="3" t="s">
        <v>78</v>
      </c>
      <c r="B125" s="5" t="s">
        <v>288</v>
      </c>
      <c r="C125" s="6">
        <v>2022</v>
      </c>
      <c r="D125" s="13">
        <f>E125+F125</f>
        <v>840.68000000000006</v>
      </c>
      <c r="E125" s="13">
        <v>25.220400000000001</v>
      </c>
      <c r="F125" s="13">
        <v>815.45960000000002</v>
      </c>
      <c r="G125" s="12"/>
      <c r="H125" s="1" t="s">
        <v>17</v>
      </c>
      <c r="I125" s="26"/>
    </row>
    <row r="126" spans="1:9" ht="45">
      <c r="A126" s="3" t="s">
        <v>58</v>
      </c>
      <c r="B126" s="2" t="s">
        <v>170</v>
      </c>
      <c r="C126" s="6">
        <v>2022</v>
      </c>
      <c r="D126" s="13">
        <f t="shared" ref="D126:D136" si="23">E126+F126</f>
        <v>850</v>
      </c>
      <c r="E126" s="13">
        <v>25.5</v>
      </c>
      <c r="F126" s="13">
        <v>824.5</v>
      </c>
      <c r="G126" s="12"/>
      <c r="H126" s="1" t="s">
        <v>17</v>
      </c>
    </row>
    <row r="127" spans="1:9" ht="57.75" customHeight="1">
      <c r="A127" s="3" t="s">
        <v>59</v>
      </c>
      <c r="B127" s="67" t="s">
        <v>179</v>
      </c>
      <c r="C127" s="6">
        <v>2022</v>
      </c>
      <c r="D127" s="13">
        <f t="shared" si="23"/>
        <v>2000</v>
      </c>
      <c r="E127" s="13">
        <v>60</v>
      </c>
      <c r="F127" s="13">
        <v>1940</v>
      </c>
      <c r="G127" s="12"/>
      <c r="H127" s="1" t="s">
        <v>17</v>
      </c>
    </row>
    <row r="128" spans="1:9" ht="44.25" customHeight="1">
      <c r="A128" s="3" t="s">
        <v>60</v>
      </c>
      <c r="B128" s="68" t="s">
        <v>171</v>
      </c>
      <c r="C128" s="6">
        <v>2022</v>
      </c>
      <c r="D128" s="13">
        <f t="shared" si="23"/>
        <v>450</v>
      </c>
      <c r="E128" s="13">
        <v>13.5</v>
      </c>
      <c r="F128" s="13">
        <v>436.5</v>
      </c>
      <c r="G128" s="12"/>
      <c r="H128" s="1" t="s">
        <v>17</v>
      </c>
    </row>
    <row r="129" spans="1:10" ht="63.75" customHeight="1">
      <c r="A129" s="3" t="s">
        <v>61</v>
      </c>
      <c r="B129" s="67" t="s">
        <v>150</v>
      </c>
      <c r="C129" s="6">
        <v>2022</v>
      </c>
      <c r="D129" s="13">
        <f t="shared" si="23"/>
        <v>1000</v>
      </c>
      <c r="E129" s="13">
        <v>30</v>
      </c>
      <c r="F129" s="13">
        <v>970</v>
      </c>
      <c r="G129" s="12"/>
      <c r="H129" s="1" t="s">
        <v>17</v>
      </c>
    </row>
    <row r="130" spans="1:10" ht="49.5" customHeight="1">
      <c r="A130" s="3" t="s">
        <v>62</v>
      </c>
      <c r="B130" s="69" t="s">
        <v>109</v>
      </c>
      <c r="C130" s="6">
        <v>2022</v>
      </c>
      <c r="D130" s="13">
        <f t="shared" si="23"/>
        <v>650</v>
      </c>
      <c r="E130" s="13">
        <v>19.5</v>
      </c>
      <c r="F130" s="13">
        <v>630.5</v>
      </c>
      <c r="G130" s="12"/>
      <c r="H130" s="1" t="s">
        <v>17</v>
      </c>
    </row>
    <row r="131" spans="1:10" ht="43.5" customHeight="1">
      <c r="A131" s="3" t="s">
        <v>63</v>
      </c>
      <c r="B131" s="68" t="s">
        <v>149</v>
      </c>
      <c r="C131" s="6">
        <v>2022</v>
      </c>
      <c r="D131" s="13">
        <f t="shared" si="23"/>
        <v>700</v>
      </c>
      <c r="E131" s="13">
        <v>21</v>
      </c>
      <c r="F131" s="13">
        <v>679</v>
      </c>
      <c r="G131" s="12"/>
      <c r="H131" s="1" t="s">
        <v>17</v>
      </c>
    </row>
    <row r="132" spans="1:10" ht="45">
      <c r="A132" s="3" t="s">
        <v>111</v>
      </c>
      <c r="B132" s="68" t="s">
        <v>180</v>
      </c>
      <c r="C132" s="6">
        <v>2022</v>
      </c>
      <c r="D132" s="13">
        <f t="shared" si="23"/>
        <v>300</v>
      </c>
      <c r="E132" s="13">
        <v>9</v>
      </c>
      <c r="F132" s="13">
        <v>291</v>
      </c>
      <c r="G132" s="12"/>
      <c r="H132" s="1" t="s">
        <v>17</v>
      </c>
    </row>
    <row r="133" spans="1:10" ht="45">
      <c r="A133" s="3" t="s">
        <v>112</v>
      </c>
      <c r="B133" s="68" t="s">
        <v>151</v>
      </c>
      <c r="C133" s="6">
        <v>2023</v>
      </c>
      <c r="D133" s="13">
        <f t="shared" si="23"/>
        <v>450</v>
      </c>
      <c r="E133" s="13">
        <v>13.5</v>
      </c>
      <c r="F133" s="13">
        <v>436.5</v>
      </c>
      <c r="G133" s="12"/>
      <c r="H133" s="1" t="s">
        <v>17</v>
      </c>
    </row>
    <row r="134" spans="1:10" ht="60">
      <c r="A134" s="3" t="s">
        <v>113</v>
      </c>
      <c r="B134" s="68" t="s">
        <v>148</v>
      </c>
      <c r="C134" s="6">
        <v>2023</v>
      </c>
      <c r="D134" s="13">
        <f t="shared" si="23"/>
        <v>1500</v>
      </c>
      <c r="E134" s="13">
        <v>45</v>
      </c>
      <c r="F134" s="13">
        <v>1455</v>
      </c>
      <c r="G134" s="12"/>
      <c r="H134" s="1" t="s">
        <v>17</v>
      </c>
    </row>
    <row r="135" spans="1:10" ht="60.75" customHeight="1">
      <c r="A135" s="3" t="s">
        <v>197</v>
      </c>
      <c r="B135" s="68" t="s">
        <v>181</v>
      </c>
      <c r="C135" s="6">
        <v>2023</v>
      </c>
      <c r="D135" s="13">
        <f t="shared" si="23"/>
        <v>1300</v>
      </c>
      <c r="E135" s="13">
        <v>39</v>
      </c>
      <c r="F135" s="13">
        <v>1261</v>
      </c>
      <c r="G135" s="12"/>
      <c r="H135" s="1" t="s">
        <v>17</v>
      </c>
    </row>
    <row r="136" spans="1:10" ht="47.25" customHeight="1">
      <c r="A136" s="3" t="s">
        <v>114</v>
      </c>
      <c r="B136" s="7" t="s">
        <v>82</v>
      </c>
      <c r="C136" s="6">
        <v>2023</v>
      </c>
      <c r="D136" s="13">
        <f t="shared" si="23"/>
        <v>1000</v>
      </c>
      <c r="E136" s="13">
        <v>30</v>
      </c>
      <c r="F136" s="13">
        <v>970</v>
      </c>
      <c r="G136" s="12"/>
      <c r="H136" s="1" t="s">
        <v>17</v>
      </c>
    </row>
    <row r="137" spans="1:10" ht="15.75" customHeight="1">
      <c r="A137" s="93" t="s">
        <v>64</v>
      </c>
      <c r="B137" s="91"/>
      <c r="C137" s="51" t="s">
        <v>96</v>
      </c>
      <c r="D137" s="15">
        <f>D138+D139+D140</f>
        <v>13535.36838</v>
      </c>
      <c r="E137" s="15">
        <f t="shared" ref="E137:F137" si="24">E138+E139+E140</f>
        <v>1144.24791</v>
      </c>
      <c r="F137" s="15">
        <f t="shared" si="24"/>
        <v>12391.12047</v>
      </c>
      <c r="G137" s="51"/>
      <c r="H137" s="81"/>
    </row>
    <row r="138" spans="1:10" ht="19.5" customHeight="1">
      <c r="A138" s="91"/>
      <c r="B138" s="91"/>
      <c r="C138" s="52">
        <v>2021</v>
      </c>
      <c r="D138" s="12">
        <f>D121+D122</f>
        <v>761.01738</v>
      </c>
      <c r="E138" s="12">
        <f t="shared" ref="E138:F138" si="25">E121+E122</f>
        <v>761.01738</v>
      </c>
      <c r="F138" s="12">
        <f t="shared" si="25"/>
        <v>0</v>
      </c>
      <c r="G138" s="52"/>
      <c r="H138" s="81"/>
    </row>
    <row r="139" spans="1:10" ht="19.5" customHeight="1">
      <c r="A139" s="91"/>
      <c r="B139" s="91"/>
      <c r="C139" s="18">
        <v>2022</v>
      </c>
      <c r="D139" s="12">
        <f>D126+D127+D128+D129+D130+D131+D132+D123+D124+D125</f>
        <v>8524.3510000000006</v>
      </c>
      <c r="E139" s="12">
        <f t="shared" ref="E139:F139" si="26">E126+E127+E128+E129+E130+E131+E132+E123+E124+E125</f>
        <v>255.73053000000002</v>
      </c>
      <c r="F139" s="12">
        <f t="shared" si="26"/>
        <v>8268.6204699999998</v>
      </c>
      <c r="G139" s="52"/>
      <c r="H139" s="81"/>
    </row>
    <row r="140" spans="1:10" ht="17.25" customHeight="1">
      <c r="A140" s="91"/>
      <c r="B140" s="91"/>
      <c r="C140" s="52">
        <v>2023</v>
      </c>
      <c r="D140" s="12">
        <f>D133+D134+D135+D136</f>
        <v>4250</v>
      </c>
      <c r="E140" s="12">
        <f t="shared" ref="E140:F140" si="27">E133+E134+E135+E136</f>
        <v>127.5</v>
      </c>
      <c r="F140" s="12">
        <f t="shared" si="27"/>
        <v>4122.5</v>
      </c>
      <c r="G140" s="52"/>
      <c r="H140" s="81"/>
    </row>
    <row r="141" spans="1:10" ht="16.5" customHeight="1">
      <c r="A141" s="85" t="s">
        <v>23</v>
      </c>
      <c r="B141" s="87"/>
      <c r="C141" s="87"/>
      <c r="D141" s="87"/>
      <c r="E141" s="87"/>
      <c r="F141" s="87"/>
      <c r="G141" s="87"/>
      <c r="H141" s="88"/>
    </row>
    <row r="142" spans="1:10" s="24" customFormat="1" ht="51" customHeight="1">
      <c r="A142" s="63" t="s">
        <v>115</v>
      </c>
      <c r="B142" s="66" t="s">
        <v>237</v>
      </c>
      <c r="C142" s="55">
        <v>2022</v>
      </c>
      <c r="D142" s="13">
        <f>E142+F142</f>
        <v>1317.0530000000001</v>
      </c>
      <c r="E142" s="13">
        <v>39.511589999999998</v>
      </c>
      <c r="F142" s="13">
        <v>1277.54141</v>
      </c>
      <c r="G142" s="52"/>
      <c r="H142" s="1" t="s">
        <v>17</v>
      </c>
      <c r="J142" s="25"/>
    </row>
    <row r="143" spans="1:10" s="38" customFormat="1" ht="62.25" customHeight="1">
      <c r="A143" s="3" t="s">
        <v>123</v>
      </c>
      <c r="B143" s="66" t="s">
        <v>101</v>
      </c>
      <c r="C143" s="55">
        <v>2022</v>
      </c>
      <c r="D143" s="13">
        <f t="shared" ref="D143:D147" si="28">E143+F143</f>
        <v>275.51400000000001</v>
      </c>
      <c r="E143" s="13">
        <v>8.266</v>
      </c>
      <c r="F143" s="13">
        <v>267.24799999999999</v>
      </c>
      <c r="G143" s="52"/>
      <c r="H143" s="1" t="s">
        <v>17</v>
      </c>
      <c r="J143" s="39"/>
    </row>
    <row r="144" spans="1:10" s="38" customFormat="1" ht="61.5" customHeight="1">
      <c r="A144" s="3" t="s">
        <v>124</v>
      </c>
      <c r="B144" s="50" t="s">
        <v>102</v>
      </c>
      <c r="C144" s="55">
        <v>2022</v>
      </c>
      <c r="D144" s="13">
        <f t="shared" si="28"/>
        <v>1199.7280000000001</v>
      </c>
      <c r="E144" s="13">
        <v>35.991999999999997</v>
      </c>
      <c r="F144" s="13">
        <v>1163.7360000000001</v>
      </c>
      <c r="G144" s="52"/>
      <c r="H144" s="1" t="s">
        <v>17</v>
      </c>
      <c r="J144" s="39"/>
    </row>
    <row r="145" spans="1:10" s="38" customFormat="1" ht="50.25" customHeight="1">
      <c r="A145" s="72" t="s">
        <v>125</v>
      </c>
      <c r="B145" s="50" t="s">
        <v>152</v>
      </c>
      <c r="C145" s="32">
        <v>2022</v>
      </c>
      <c r="D145" s="13">
        <f t="shared" si="28"/>
        <v>3814.4919999999997</v>
      </c>
      <c r="E145" s="13">
        <v>114.435</v>
      </c>
      <c r="F145" s="13">
        <v>3700.0569999999998</v>
      </c>
      <c r="G145" s="52"/>
      <c r="H145" s="1" t="s">
        <v>17</v>
      </c>
      <c r="J145" s="39"/>
    </row>
    <row r="146" spans="1:10" ht="61.5" customHeight="1">
      <c r="A146" s="31" t="s">
        <v>126</v>
      </c>
      <c r="B146" s="67" t="s">
        <v>172</v>
      </c>
      <c r="C146" s="32">
        <v>2022</v>
      </c>
      <c r="D146" s="13">
        <f t="shared" si="28"/>
        <v>450</v>
      </c>
      <c r="E146" s="13">
        <v>13.5</v>
      </c>
      <c r="F146" s="13">
        <v>436.5</v>
      </c>
      <c r="G146" s="52"/>
      <c r="H146" s="1" t="s">
        <v>17</v>
      </c>
    </row>
    <row r="147" spans="1:10" ht="30">
      <c r="A147" s="31" t="s">
        <v>127</v>
      </c>
      <c r="B147" s="67" t="s">
        <v>155</v>
      </c>
      <c r="C147" s="32">
        <v>2022</v>
      </c>
      <c r="D147" s="13">
        <f t="shared" si="28"/>
        <v>2000</v>
      </c>
      <c r="E147" s="13">
        <v>60</v>
      </c>
      <c r="F147" s="13">
        <v>1940</v>
      </c>
      <c r="G147" s="52"/>
      <c r="H147" s="1" t="s">
        <v>17</v>
      </c>
    </row>
    <row r="148" spans="1:10">
      <c r="A148" s="92" t="s">
        <v>65</v>
      </c>
      <c r="B148" s="92"/>
      <c r="C148" s="51" t="s">
        <v>96</v>
      </c>
      <c r="D148" s="15">
        <f>D149+D150+D151</f>
        <v>9056.7870000000003</v>
      </c>
      <c r="E148" s="15">
        <f>E149+E150+E151</f>
        <v>271.70459</v>
      </c>
      <c r="F148" s="15">
        <f>F149+F150+F151</f>
        <v>8785.0824100000009</v>
      </c>
      <c r="G148" s="51"/>
      <c r="H148" s="83"/>
    </row>
    <row r="149" spans="1:10" ht="15.75" customHeight="1">
      <c r="A149" s="92"/>
      <c r="B149" s="92"/>
      <c r="C149" s="52">
        <v>2021</v>
      </c>
      <c r="D149" s="12">
        <v>0</v>
      </c>
      <c r="E149" s="12">
        <v>0</v>
      </c>
      <c r="F149" s="12">
        <v>0</v>
      </c>
      <c r="G149" s="52"/>
      <c r="H149" s="83"/>
    </row>
    <row r="150" spans="1:10">
      <c r="A150" s="92"/>
      <c r="B150" s="92"/>
      <c r="C150" s="52">
        <v>2022</v>
      </c>
      <c r="D150" s="12">
        <f>D143+D144+D145+D146+D147+D142</f>
        <v>9056.7870000000003</v>
      </c>
      <c r="E150" s="12">
        <f t="shared" ref="E150:F150" si="29">E143+E144+E145+E146+E147+E142</f>
        <v>271.70459</v>
      </c>
      <c r="F150" s="12">
        <f t="shared" si="29"/>
        <v>8785.0824100000009</v>
      </c>
      <c r="G150" s="52"/>
      <c r="H150" s="83"/>
    </row>
    <row r="151" spans="1:10">
      <c r="A151" s="92"/>
      <c r="B151" s="92"/>
      <c r="C151" s="52">
        <v>2023</v>
      </c>
      <c r="D151" s="12">
        <v>0</v>
      </c>
      <c r="E151" s="12">
        <v>0</v>
      </c>
      <c r="F151" s="12">
        <v>0</v>
      </c>
      <c r="G151" s="52"/>
      <c r="H151" s="83"/>
    </row>
    <row r="152" spans="1:10" ht="15.75" customHeight="1">
      <c r="A152" s="85" t="s">
        <v>24</v>
      </c>
      <c r="B152" s="87"/>
      <c r="C152" s="87"/>
      <c r="D152" s="87"/>
      <c r="E152" s="87"/>
      <c r="F152" s="87"/>
      <c r="G152" s="87"/>
      <c r="H152" s="88"/>
    </row>
    <row r="153" spans="1:10" ht="48.75" customHeight="1">
      <c r="A153" s="3" t="s">
        <v>128</v>
      </c>
      <c r="B153" s="68" t="s">
        <v>153</v>
      </c>
      <c r="C153" s="55">
        <v>2022</v>
      </c>
      <c r="D153" s="13">
        <v>700</v>
      </c>
      <c r="E153" s="13">
        <v>21</v>
      </c>
      <c r="F153" s="13">
        <v>679</v>
      </c>
      <c r="G153" s="52"/>
      <c r="H153" s="1" t="s">
        <v>17</v>
      </c>
    </row>
    <row r="154" spans="1:10" ht="48" customHeight="1">
      <c r="A154" s="63" t="s">
        <v>198</v>
      </c>
      <c r="B154" s="70" t="s">
        <v>154</v>
      </c>
      <c r="C154" s="52">
        <v>2023</v>
      </c>
      <c r="D154" s="13">
        <v>400</v>
      </c>
      <c r="E154" s="13">
        <v>12</v>
      </c>
      <c r="F154" s="13">
        <v>388</v>
      </c>
      <c r="G154" s="52"/>
      <c r="H154" s="1" t="s">
        <v>17</v>
      </c>
    </row>
    <row r="155" spans="1:10" ht="18.75" customHeight="1">
      <c r="A155" s="92" t="s">
        <v>67</v>
      </c>
      <c r="B155" s="91"/>
      <c r="C155" s="51" t="s">
        <v>96</v>
      </c>
      <c r="D155" s="15">
        <f>D156+D157+D158</f>
        <v>1100</v>
      </c>
      <c r="E155" s="15">
        <f>E156+E157+E158</f>
        <v>33</v>
      </c>
      <c r="F155" s="15">
        <f>F156+F157+F158</f>
        <v>1067</v>
      </c>
      <c r="G155" s="51"/>
      <c r="H155" s="83"/>
    </row>
    <row r="156" spans="1:10" ht="18.75" customHeight="1">
      <c r="A156" s="91"/>
      <c r="B156" s="91"/>
      <c r="C156" s="52">
        <v>2021</v>
      </c>
      <c r="D156" s="12">
        <v>0</v>
      </c>
      <c r="E156" s="12">
        <v>0</v>
      </c>
      <c r="F156" s="12">
        <v>0</v>
      </c>
      <c r="G156" s="52"/>
      <c r="H156" s="83"/>
    </row>
    <row r="157" spans="1:10" ht="18.75" customHeight="1">
      <c r="A157" s="91"/>
      <c r="B157" s="91"/>
      <c r="C157" s="52">
        <v>2022</v>
      </c>
      <c r="D157" s="12">
        <f>D153</f>
        <v>700</v>
      </c>
      <c r="E157" s="12">
        <f t="shared" ref="E157:F157" si="30">E153</f>
        <v>21</v>
      </c>
      <c r="F157" s="12">
        <f t="shared" si="30"/>
        <v>679</v>
      </c>
      <c r="G157" s="52"/>
      <c r="H157" s="83"/>
    </row>
    <row r="158" spans="1:10" ht="24.75" customHeight="1">
      <c r="A158" s="91"/>
      <c r="B158" s="91"/>
      <c r="C158" s="52">
        <v>2023</v>
      </c>
      <c r="D158" s="12">
        <f>D154</f>
        <v>400</v>
      </c>
      <c r="E158" s="12">
        <f t="shared" ref="E158:F158" si="31">E154</f>
        <v>12</v>
      </c>
      <c r="F158" s="12">
        <f t="shared" si="31"/>
        <v>388</v>
      </c>
      <c r="G158" s="52"/>
      <c r="H158" s="83"/>
    </row>
    <row r="159" spans="1:10" ht="15.75" customHeight="1">
      <c r="A159" s="85" t="s">
        <v>66</v>
      </c>
      <c r="B159" s="86"/>
      <c r="C159" s="87"/>
      <c r="D159" s="87"/>
      <c r="E159" s="87"/>
      <c r="F159" s="87"/>
      <c r="G159" s="87"/>
      <c r="H159" s="88"/>
    </row>
    <row r="160" spans="1:10" s="24" customFormat="1" ht="48.75" customHeight="1">
      <c r="A160" s="63" t="s">
        <v>199</v>
      </c>
      <c r="B160" s="58" t="s">
        <v>215</v>
      </c>
      <c r="C160" s="52">
        <v>2021</v>
      </c>
      <c r="D160" s="12">
        <f>E160+F160</f>
        <v>40.411320000000003</v>
      </c>
      <c r="E160" s="12">
        <v>40.411320000000003</v>
      </c>
      <c r="F160" s="12">
        <v>0</v>
      </c>
      <c r="G160" s="52"/>
      <c r="H160" s="1" t="s">
        <v>17</v>
      </c>
      <c r="J160" s="25"/>
    </row>
    <row r="161" spans="1:10" s="24" customFormat="1" ht="31.5" customHeight="1">
      <c r="A161" s="34" t="s">
        <v>200</v>
      </c>
      <c r="B161" s="58" t="s">
        <v>226</v>
      </c>
      <c r="C161" s="52">
        <v>2021</v>
      </c>
      <c r="D161" s="12">
        <v>160</v>
      </c>
      <c r="E161" s="12">
        <v>160</v>
      </c>
      <c r="F161" s="12">
        <v>0</v>
      </c>
      <c r="G161" s="52"/>
      <c r="H161" s="1" t="s">
        <v>17</v>
      </c>
      <c r="J161" s="25"/>
    </row>
    <row r="162" spans="1:10" ht="62.25" customHeight="1">
      <c r="A162" s="37" t="s">
        <v>227</v>
      </c>
      <c r="B162" s="65" t="s">
        <v>118</v>
      </c>
      <c r="C162" s="33">
        <v>2022</v>
      </c>
      <c r="D162" s="12">
        <f>E162+F162</f>
        <v>4000</v>
      </c>
      <c r="E162" s="12">
        <v>120</v>
      </c>
      <c r="F162" s="12">
        <v>3880</v>
      </c>
      <c r="G162" s="52"/>
      <c r="H162" s="1" t="s">
        <v>17</v>
      </c>
    </row>
    <row r="163" spans="1:10" ht="30">
      <c r="A163" s="37" t="s">
        <v>228</v>
      </c>
      <c r="B163" s="50" t="s">
        <v>117</v>
      </c>
      <c r="C163" s="33">
        <v>2022</v>
      </c>
      <c r="D163" s="12">
        <f t="shared" ref="D163:D167" si="32">E163+F163</f>
        <v>550</v>
      </c>
      <c r="E163" s="12">
        <v>16.5</v>
      </c>
      <c r="F163" s="12">
        <v>533.5</v>
      </c>
      <c r="G163" s="52"/>
      <c r="H163" s="1" t="s">
        <v>17</v>
      </c>
    </row>
    <row r="164" spans="1:10" ht="58.5" customHeight="1">
      <c r="A164" s="37" t="s">
        <v>239</v>
      </c>
      <c r="B164" s="65" t="s">
        <v>174</v>
      </c>
      <c r="C164" s="33">
        <v>2022</v>
      </c>
      <c r="D164" s="12">
        <f t="shared" si="32"/>
        <v>450</v>
      </c>
      <c r="E164" s="12">
        <v>13.5</v>
      </c>
      <c r="F164" s="12">
        <v>436.5</v>
      </c>
      <c r="G164" s="52"/>
      <c r="H164" s="1" t="s">
        <v>17</v>
      </c>
    </row>
    <row r="165" spans="1:10" ht="45">
      <c r="A165" s="37" t="s">
        <v>240</v>
      </c>
      <c r="B165" s="65" t="s">
        <v>157</v>
      </c>
      <c r="C165" s="33">
        <v>2023</v>
      </c>
      <c r="D165" s="12">
        <f t="shared" si="32"/>
        <v>1500</v>
      </c>
      <c r="E165" s="12">
        <v>45</v>
      </c>
      <c r="F165" s="12">
        <v>1455</v>
      </c>
      <c r="G165" s="52"/>
      <c r="H165" s="1" t="s">
        <v>17</v>
      </c>
    </row>
    <row r="166" spans="1:10" ht="45">
      <c r="A166" s="37" t="s">
        <v>266</v>
      </c>
      <c r="B166" s="65" t="s">
        <v>173</v>
      </c>
      <c r="C166" s="33">
        <v>2023</v>
      </c>
      <c r="D166" s="12">
        <f t="shared" si="32"/>
        <v>800</v>
      </c>
      <c r="E166" s="12">
        <v>24</v>
      </c>
      <c r="F166" s="12">
        <v>776</v>
      </c>
      <c r="G166" s="52"/>
      <c r="H166" s="1" t="s">
        <v>17</v>
      </c>
    </row>
    <row r="167" spans="1:10" ht="59.25" customHeight="1">
      <c r="A167" s="37" t="s">
        <v>270</v>
      </c>
      <c r="B167" s="68" t="s">
        <v>156</v>
      </c>
      <c r="C167" s="33">
        <v>2023</v>
      </c>
      <c r="D167" s="12">
        <f t="shared" si="32"/>
        <v>1700</v>
      </c>
      <c r="E167" s="12">
        <v>51</v>
      </c>
      <c r="F167" s="12">
        <v>1649</v>
      </c>
      <c r="G167" s="52"/>
      <c r="H167" s="1" t="s">
        <v>17</v>
      </c>
    </row>
    <row r="168" spans="1:10" ht="22.5" customHeight="1">
      <c r="A168" s="92" t="s">
        <v>116</v>
      </c>
      <c r="B168" s="94"/>
      <c r="C168" s="51" t="s">
        <v>96</v>
      </c>
      <c r="D168" s="15">
        <f>D169+D170+D171</f>
        <v>9200.4113199999993</v>
      </c>
      <c r="E168" s="15">
        <f t="shared" ref="E168:F168" si="33">E169+E170+E171</f>
        <v>470.41131999999999</v>
      </c>
      <c r="F168" s="15">
        <f t="shared" si="33"/>
        <v>8730</v>
      </c>
      <c r="G168" s="52"/>
      <c r="H168" s="52"/>
    </row>
    <row r="169" spans="1:10" ht="22.5" customHeight="1">
      <c r="A169" s="94"/>
      <c r="B169" s="94"/>
      <c r="C169" s="52">
        <v>2021</v>
      </c>
      <c r="D169" s="12">
        <f>D160+D161</f>
        <v>200.41131999999999</v>
      </c>
      <c r="E169" s="12">
        <f>E160+E161</f>
        <v>200.41131999999999</v>
      </c>
      <c r="F169" s="12">
        <f>F160+F161</f>
        <v>0</v>
      </c>
      <c r="G169" s="52"/>
      <c r="H169" s="52"/>
    </row>
    <row r="170" spans="1:10" ht="22.5" customHeight="1">
      <c r="A170" s="94"/>
      <c r="B170" s="94"/>
      <c r="C170" s="52">
        <v>2022</v>
      </c>
      <c r="D170" s="12">
        <f>D162+D163+D164</f>
        <v>5000</v>
      </c>
      <c r="E170" s="12">
        <f t="shared" ref="E170:F170" si="34">E162+E163+E164</f>
        <v>150</v>
      </c>
      <c r="F170" s="12">
        <f t="shared" si="34"/>
        <v>4850</v>
      </c>
      <c r="G170" s="52"/>
      <c r="H170" s="52"/>
    </row>
    <row r="171" spans="1:10" ht="14.25" customHeight="1">
      <c r="A171" s="94"/>
      <c r="B171" s="94"/>
      <c r="C171" s="52">
        <v>2023</v>
      </c>
      <c r="D171" s="12">
        <f>D165+D166+D167</f>
        <v>4000</v>
      </c>
      <c r="E171" s="12">
        <f t="shared" ref="E171:F171" si="35">E165+E166+E167</f>
        <v>120</v>
      </c>
      <c r="F171" s="12">
        <f t="shared" si="35"/>
        <v>3880</v>
      </c>
      <c r="G171" s="52"/>
      <c r="H171" s="52"/>
    </row>
    <row r="172" spans="1:10" ht="14.25" customHeight="1">
      <c r="A172" s="85" t="s">
        <v>13</v>
      </c>
      <c r="B172" s="86"/>
      <c r="C172" s="87"/>
      <c r="D172" s="87"/>
      <c r="E172" s="87"/>
      <c r="F172" s="87"/>
      <c r="G172" s="87"/>
      <c r="H172" s="88"/>
    </row>
    <row r="173" spans="1:10" ht="60">
      <c r="A173" s="62" t="s">
        <v>280</v>
      </c>
      <c r="B173" s="78" t="s">
        <v>289</v>
      </c>
      <c r="C173" s="55">
        <v>2021</v>
      </c>
      <c r="D173" s="13">
        <v>360.721</v>
      </c>
      <c r="E173" s="13">
        <v>360.721</v>
      </c>
      <c r="F173" s="13">
        <v>0</v>
      </c>
      <c r="G173" s="52"/>
      <c r="H173" s="1" t="s">
        <v>17</v>
      </c>
    </row>
    <row r="174" spans="1:10" ht="23.25" customHeight="1">
      <c r="A174" s="92" t="s">
        <v>68</v>
      </c>
      <c r="B174" s="92"/>
      <c r="C174" s="51" t="s">
        <v>96</v>
      </c>
      <c r="D174" s="16">
        <f>D175+D176+D177</f>
        <v>46894.225700000003</v>
      </c>
      <c r="E174" s="16">
        <f t="shared" ref="E174:F174" si="36">E175+E176+E177</f>
        <v>4104.1627200000003</v>
      </c>
      <c r="F174" s="16">
        <f t="shared" si="36"/>
        <v>42790.062980000002</v>
      </c>
      <c r="G174" s="51"/>
      <c r="H174" s="83"/>
    </row>
    <row r="175" spans="1:10" ht="24" customHeight="1">
      <c r="A175" s="92"/>
      <c r="B175" s="92"/>
      <c r="C175" s="52">
        <v>2021</v>
      </c>
      <c r="D175" s="12">
        <f>D117+D138+D149+D156+D169+D173</f>
        <v>2780.7577000000001</v>
      </c>
      <c r="E175" s="12">
        <f t="shared" ref="E175:F175" si="37">E117+E138+E149+E156+E169+E173</f>
        <v>2780.7577000000001</v>
      </c>
      <c r="F175" s="12">
        <f t="shared" si="37"/>
        <v>0</v>
      </c>
      <c r="G175" s="52"/>
      <c r="H175" s="83"/>
    </row>
    <row r="176" spans="1:10" ht="19.5" customHeight="1">
      <c r="A176" s="92"/>
      <c r="B176" s="92"/>
      <c r="C176" s="52">
        <v>2022</v>
      </c>
      <c r="D176" s="12">
        <f t="shared" ref="D176:F177" si="38">D118+D139+D150+D157+D170</f>
        <v>31013.468000000001</v>
      </c>
      <c r="E176" s="12">
        <f t="shared" si="38"/>
        <v>930.40501999999992</v>
      </c>
      <c r="F176" s="12">
        <f t="shared" si="38"/>
        <v>30083.062980000002</v>
      </c>
      <c r="G176" s="52"/>
      <c r="H176" s="83"/>
    </row>
    <row r="177" spans="1:8" ht="18.75" customHeight="1">
      <c r="A177" s="92"/>
      <c r="B177" s="92"/>
      <c r="C177" s="52">
        <v>2023</v>
      </c>
      <c r="D177" s="12">
        <f t="shared" si="38"/>
        <v>13100</v>
      </c>
      <c r="E177" s="12">
        <f t="shared" si="38"/>
        <v>393</v>
      </c>
      <c r="F177" s="12">
        <f t="shared" si="38"/>
        <v>12707</v>
      </c>
      <c r="G177" s="52"/>
      <c r="H177" s="83"/>
    </row>
    <row r="178" spans="1:8" ht="23.25" customHeight="1">
      <c r="A178" s="99" t="s">
        <v>25</v>
      </c>
      <c r="B178" s="100"/>
      <c r="C178" s="100"/>
      <c r="D178" s="100"/>
      <c r="E178" s="100"/>
      <c r="F178" s="100"/>
      <c r="G178" s="100"/>
      <c r="H178" s="101"/>
    </row>
    <row r="179" spans="1:8" ht="31.5" customHeight="1">
      <c r="A179" s="55" t="s">
        <v>26</v>
      </c>
      <c r="B179" s="2" t="s">
        <v>216</v>
      </c>
      <c r="C179" s="55">
        <v>2021</v>
      </c>
      <c r="D179" s="13">
        <f t="shared" ref="D179:D182" si="39">E179+F179</f>
        <v>445.54467</v>
      </c>
      <c r="E179" s="13">
        <v>445.54467</v>
      </c>
      <c r="F179" s="13">
        <v>0</v>
      </c>
      <c r="G179" s="57"/>
      <c r="H179" s="1" t="s">
        <v>17</v>
      </c>
    </row>
    <row r="180" spans="1:8" ht="62.25" customHeight="1">
      <c r="A180" s="55" t="s">
        <v>219</v>
      </c>
      <c r="B180" s="69" t="s">
        <v>217</v>
      </c>
      <c r="C180" s="43">
        <v>2021</v>
      </c>
      <c r="D180" s="13">
        <f t="shared" si="39"/>
        <v>1034.856</v>
      </c>
      <c r="E180" s="13">
        <v>1034.856</v>
      </c>
      <c r="F180" s="13">
        <v>0</v>
      </c>
      <c r="G180" s="57"/>
      <c r="H180" s="1" t="s">
        <v>17</v>
      </c>
    </row>
    <row r="181" spans="1:8" ht="45.75" customHeight="1">
      <c r="A181" s="55" t="s">
        <v>220</v>
      </c>
      <c r="B181" s="2" t="s">
        <v>218</v>
      </c>
      <c r="C181" s="43">
        <v>2021</v>
      </c>
      <c r="D181" s="13">
        <f t="shared" si="39"/>
        <v>378.22762999999998</v>
      </c>
      <c r="E181" s="13">
        <v>378.22762999999998</v>
      </c>
      <c r="F181" s="13">
        <v>0</v>
      </c>
      <c r="G181" s="57"/>
      <c r="H181" s="1" t="s">
        <v>17</v>
      </c>
    </row>
    <row r="182" spans="1:8" ht="45.75" customHeight="1">
      <c r="A182" s="55" t="s">
        <v>221</v>
      </c>
      <c r="B182" s="2" t="s">
        <v>290</v>
      </c>
      <c r="C182" s="43">
        <v>2021</v>
      </c>
      <c r="D182" s="13">
        <f t="shared" si="39"/>
        <v>723.23800000000006</v>
      </c>
      <c r="E182" s="13">
        <v>723.23800000000006</v>
      </c>
      <c r="F182" s="13">
        <v>0</v>
      </c>
      <c r="G182" s="57"/>
      <c r="H182" s="1" t="s">
        <v>17</v>
      </c>
    </row>
    <row r="183" spans="1:8" ht="44.25" customHeight="1">
      <c r="A183" s="55" t="s">
        <v>222</v>
      </c>
      <c r="B183" s="2" t="s">
        <v>291</v>
      </c>
      <c r="C183" s="43">
        <v>2021</v>
      </c>
      <c r="D183" s="13">
        <f>E183+F183</f>
        <v>430.98378000000002</v>
      </c>
      <c r="E183" s="13">
        <v>430.98378000000002</v>
      </c>
      <c r="F183" s="13">
        <v>0</v>
      </c>
      <c r="G183" s="57"/>
      <c r="H183" s="1" t="s">
        <v>17</v>
      </c>
    </row>
    <row r="184" spans="1:8" ht="63" customHeight="1">
      <c r="A184" s="55" t="s">
        <v>223</v>
      </c>
      <c r="B184" s="2" t="s">
        <v>230</v>
      </c>
      <c r="C184" s="43">
        <v>2021</v>
      </c>
      <c r="D184" s="13">
        <f>E184+F184</f>
        <v>301.01420000000002</v>
      </c>
      <c r="E184" s="13">
        <v>301.01420000000002</v>
      </c>
      <c r="F184" s="13">
        <v>0</v>
      </c>
      <c r="G184" s="57"/>
      <c r="H184" s="1" t="s">
        <v>17</v>
      </c>
    </row>
    <row r="185" spans="1:8" ht="50.25" customHeight="1">
      <c r="A185" s="55" t="s">
        <v>224</v>
      </c>
      <c r="B185" s="2" t="s">
        <v>231</v>
      </c>
      <c r="C185" s="43">
        <v>2021</v>
      </c>
      <c r="D185" s="13">
        <f>E185+F185</f>
        <v>202.13399999999999</v>
      </c>
      <c r="E185" s="13">
        <v>202.13399999999999</v>
      </c>
      <c r="F185" s="13">
        <v>0</v>
      </c>
      <c r="G185" s="57"/>
      <c r="H185" s="1" t="s">
        <v>17</v>
      </c>
    </row>
    <row r="186" spans="1:8" ht="78" customHeight="1">
      <c r="A186" s="55" t="s">
        <v>225</v>
      </c>
      <c r="B186" s="2" t="s">
        <v>234</v>
      </c>
      <c r="C186" s="43">
        <v>2021</v>
      </c>
      <c r="D186" s="13">
        <f>E186+F186</f>
        <v>370.19200000000001</v>
      </c>
      <c r="E186" s="13">
        <v>370.19200000000001</v>
      </c>
      <c r="F186" s="13">
        <v>0</v>
      </c>
      <c r="G186" s="57"/>
      <c r="H186" s="1" t="s">
        <v>17</v>
      </c>
    </row>
    <row r="187" spans="1:8" ht="20.25" customHeight="1">
      <c r="A187" s="55" t="s">
        <v>229</v>
      </c>
      <c r="B187" s="44" t="s">
        <v>27</v>
      </c>
      <c r="C187" s="43">
        <v>2021</v>
      </c>
      <c r="D187" s="13">
        <f t="shared" ref="D187:D189" si="40">E187+F187</f>
        <v>1113.80972</v>
      </c>
      <c r="E187" s="13">
        <v>1113.80972</v>
      </c>
      <c r="F187" s="13">
        <v>0</v>
      </c>
      <c r="G187" s="57"/>
      <c r="H187" s="1" t="s">
        <v>17</v>
      </c>
    </row>
    <row r="188" spans="1:8" ht="23.25" customHeight="1">
      <c r="A188" s="55" t="s">
        <v>232</v>
      </c>
      <c r="B188" s="44" t="s">
        <v>27</v>
      </c>
      <c r="C188" s="55">
        <v>2022</v>
      </c>
      <c r="D188" s="13">
        <f t="shared" si="40"/>
        <v>2000</v>
      </c>
      <c r="E188" s="13">
        <v>2000</v>
      </c>
      <c r="F188" s="13">
        <v>0</v>
      </c>
      <c r="G188" s="57"/>
      <c r="H188" s="1" t="s">
        <v>17</v>
      </c>
    </row>
    <row r="189" spans="1:8" ht="23.25" customHeight="1">
      <c r="A189" s="55" t="s">
        <v>235</v>
      </c>
      <c r="B189" s="44" t="s">
        <v>27</v>
      </c>
      <c r="C189" s="55">
        <v>2023</v>
      </c>
      <c r="D189" s="13">
        <f t="shared" si="40"/>
        <v>2000</v>
      </c>
      <c r="E189" s="13">
        <v>2000</v>
      </c>
      <c r="F189" s="13">
        <v>0</v>
      </c>
      <c r="G189" s="57"/>
      <c r="H189" s="1" t="s">
        <v>17</v>
      </c>
    </row>
    <row r="190" spans="1:8" ht="19.5" customHeight="1">
      <c r="A190" s="81" t="s">
        <v>18</v>
      </c>
      <c r="B190" s="82"/>
      <c r="C190" s="51" t="s">
        <v>96</v>
      </c>
      <c r="D190" s="27">
        <f>D191+D192+D193</f>
        <v>9000</v>
      </c>
      <c r="E190" s="27">
        <f t="shared" ref="E190" si="41">E191+E192+E193</f>
        <v>9000</v>
      </c>
      <c r="F190" s="27">
        <f>F191+F192+F193</f>
        <v>0</v>
      </c>
      <c r="G190" s="51"/>
      <c r="H190" s="81"/>
    </row>
    <row r="191" spans="1:8" ht="18" customHeight="1">
      <c r="A191" s="82"/>
      <c r="B191" s="82"/>
      <c r="C191" s="52">
        <v>2021</v>
      </c>
      <c r="D191" s="14">
        <f>D179+D180+D181+D187+D182+D183+D184+D185+D186</f>
        <v>4999.9999999999991</v>
      </c>
      <c r="E191" s="14">
        <f>E179+E180+E181+E187+E182+E183+E184+E185+E186</f>
        <v>4999.9999999999991</v>
      </c>
      <c r="F191" s="14">
        <f t="shared" ref="F191" si="42">F179+F180+F181+F187+F182+F183+F184+F185+F186</f>
        <v>0</v>
      </c>
      <c r="G191" s="52"/>
      <c r="H191" s="82"/>
    </row>
    <row r="192" spans="1:8" ht="21.75" customHeight="1">
      <c r="A192" s="82"/>
      <c r="B192" s="82"/>
      <c r="C192" s="52">
        <v>2022</v>
      </c>
      <c r="D192" s="14">
        <f>D188</f>
        <v>2000</v>
      </c>
      <c r="E192" s="14">
        <f t="shared" ref="E192:F192" si="43">E188</f>
        <v>2000</v>
      </c>
      <c r="F192" s="14">
        <f t="shared" si="43"/>
        <v>0</v>
      </c>
      <c r="G192" s="52"/>
      <c r="H192" s="82"/>
    </row>
    <row r="193" spans="1:8" ht="21" customHeight="1">
      <c r="A193" s="82"/>
      <c r="B193" s="82"/>
      <c r="C193" s="52">
        <v>2023</v>
      </c>
      <c r="D193" s="14">
        <f>D189</f>
        <v>2000</v>
      </c>
      <c r="E193" s="14">
        <f t="shared" ref="E193:F193" si="44">E189</f>
        <v>2000</v>
      </c>
      <c r="F193" s="14">
        <f t="shared" si="44"/>
        <v>0</v>
      </c>
      <c r="G193" s="52"/>
      <c r="H193" s="82"/>
    </row>
    <row r="194" spans="1:8" ht="17.25" customHeight="1">
      <c r="A194" s="93" t="s">
        <v>28</v>
      </c>
      <c r="B194" s="94"/>
      <c r="C194" s="51" t="s">
        <v>96</v>
      </c>
      <c r="D194" s="27">
        <f>D195+D196+D197</f>
        <v>9000</v>
      </c>
      <c r="E194" s="27">
        <f t="shared" ref="E194:F194" si="45">E195+E196+E197</f>
        <v>9000</v>
      </c>
      <c r="F194" s="27">
        <f t="shared" si="45"/>
        <v>0</v>
      </c>
      <c r="G194" s="51"/>
      <c r="H194" s="81"/>
    </row>
    <row r="195" spans="1:8" ht="21" customHeight="1">
      <c r="A195" s="94"/>
      <c r="B195" s="94"/>
      <c r="C195" s="52">
        <v>2021</v>
      </c>
      <c r="D195" s="14">
        <f>D191</f>
        <v>4999.9999999999991</v>
      </c>
      <c r="E195" s="14">
        <f t="shared" ref="D195:E197" si="46">E191</f>
        <v>4999.9999999999991</v>
      </c>
      <c r="F195" s="13">
        <v>0</v>
      </c>
      <c r="G195" s="52"/>
      <c r="H195" s="82"/>
    </row>
    <row r="196" spans="1:8" ht="16.5" customHeight="1">
      <c r="A196" s="94"/>
      <c r="B196" s="94"/>
      <c r="C196" s="52">
        <v>2022</v>
      </c>
      <c r="D196" s="14">
        <f t="shared" si="46"/>
        <v>2000</v>
      </c>
      <c r="E196" s="14">
        <f t="shared" si="46"/>
        <v>2000</v>
      </c>
      <c r="F196" s="14">
        <v>0</v>
      </c>
      <c r="G196" s="52"/>
      <c r="H196" s="82"/>
    </row>
    <row r="197" spans="1:8" ht="12.75" customHeight="1">
      <c r="A197" s="94"/>
      <c r="B197" s="94"/>
      <c r="C197" s="52">
        <v>2023</v>
      </c>
      <c r="D197" s="14">
        <f t="shared" si="46"/>
        <v>2000</v>
      </c>
      <c r="E197" s="14">
        <f t="shared" si="46"/>
        <v>2000</v>
      </c>
      <c r="F197" s="13">
        <v>0</v>
      </c>
      <c r="G197" s="52"/>
      <c r="H197" s="82"/>
    </row>
    <row r="198" spans="1:8" ht="15" customHeight="1">
      <c r="A198" s="85" t="s">
        <v>29</v>
      </c>
      <c r="B198" s="87"/>
      <c r="C198" s="87"/>
      <c r="D198" s="87"/>
      <c r="E198" s="87"/>
      <c r="F198" s="87"/>
      <c r="G198" s="87"/>
      <c r="H198" s="88"/>
    </row>
    <row r="199" spans="1:8" ht="25.5" customHeight="1">
      <c r="A199" s="83" t="s">
        <v>79</v>
      </c>
      <c r="B199" s="84" t="s">
        <v>81</v>
      </c>
      <c r="C199" s="52">
        <v>2021</v>
      </c>
      <c r="D199" s="12">
        <v>200</v>
      </c>
      <c r="E199" s="12">
        <v>200</v>
      </c>
      <c r="F199" s="13">
        <v>0</v>
      </c>
      <c r="G199" s="83"/>
      <c r="H199" s="83" t="s">
        <v>17</v>
      </c>
    </row>
    <row r="200" spans="1:8" ht="21.75" customHeight="1">
      <c r="A200" s="83"/>
      <c r="B200" s="84"/>
      <c r="C200" s="52">
        <v>2022</v>
      </c>
      <c r="D200" s="13">
        <v>200</v>
      </c>
      <c r="E200" s="13">
        <v>200</v>
      </c>
      <c r="F200" s="13">
        <v>0</v>
      </c>
      <c r="G200" s="83"/>
      <c r="H200" s="83"/>
    </row>
    <row r="201" spans="1:8" ht="15.75" customHeight="1">
      <c r="A201" s="83"/>
      <c r="B201" s="84"/>
      <c r="C201" s="52">
        <v>2023</v>
      </c>
      <c r="D201" s="12">
        <v>200</v>
      </c>
      <c r="E201" s="12">
        <v>200</v>
      </c>
      <c r="F201" s="13">
        <v>0</v>
      </c>
      <c r="G201" s="83"/>
      <c r="H201" s="83"/>
    </row>
    <row r="202" spans="1:8" ht="56.25" customHeight="1">
      <c r="A202" s="52" t="s">
        <v>80</v>
      </c>
      <c r="B202" s="58" t="s">
        <v>208</v>
      </c>
      <c r="C202" s="55">
        <v>2021</v>
      </c>
      <c r="D202" s="13">
        <f>E202+F202</f>
        <v>2025.67004</v>
      </c>
      <c r="E202" s="14">
        <v>2025.67004</v>
      </c>
      <c r="F202" s="13">
        <v>0</v>
      </c>
      <c r="G202" s="52"/>
      <c r="H202" s="1" t="s">
        <v>17</v>
      </c>
    </row>
    <row r="203" spans="1:8" ht="78.75" customHeight="1">
      <c r="A203" s="52" t="s">
        <v>211</v>
      </c>
      <c r="B203" s="58" t="s">
        <v>248</v>
      </c>
      <c r="C203" s="55">
        <v>2021</v>
      </c>
      <c r="D203" s="13">
        <f t="shared" ref="D203:D209" si="47">E203+F203</f>
        <v>94.32996</v>
      </c>
      <c r="E203" s="14">
        <v>94.32996</v>
      </c>
      <c r="F203" s="13">
        <v>0</v>
      </c>
      <c r="G203" s="52"/>
      <c r="H203" s="1" t="s">
        <v>17</v>
      </c>
    </row>
    <row r="204" spans="1:8" ht="55.5" customHeight="1">
      <c r="A204" s="52" t="s">
        <v>119</v>
      </c>
      <c r="B204" s="58" t="s">
        <v>209</v>
      </c>
      <c r="C204" s="55">
        <v>2021</v>
      </c>
      <c r="D204" s="13">
        <f t="shared" si="47"/>
        <v>1701.34501</v>
      </c>
      <c r="E204" s="14">
        <v>1701.34501</v>
      </c>
      <c r="F204" s="13">
        <v>0</v>
      </c>
      <c r="G204" s="52"/>
      <c r="H204" s="1" t="s">
        <v>17</v>
      </c>
    </row>
    <row r="205" spans="1:8" ht="80.25" customHeight="1">
      <c r="A205" s="52" t="s">
        <v>212</v>
      </c>
      <c r="B205" s="58" t="s">
        <v>249</v>
      </c>
      <c r="C205" s="55">
        <v>2021</v>
      </c>
      <c r="D205" s="13">
        <f t="shared" si="47"/>
        <v>78.654989999999998</v>
      </c>
      <c r="E205" s="14">
        <v>78.654989999999998</v>
      </c>
      <c r="F205" s="13">
        <v>0</v>
      </c>
      <c r="G205" s="52"/>
      <c r="H205" s="1" t="s">
        <v>17</v>
      </c>
    </row>
    <row r="206" spans="1:8" ht="54" customHeight="1">
      <c r="A206" s="52" t="s">
        <v>213</v>
      </c>
      <c r="B206" s="58" t="s">
        <v>210</v>
      </c>
      <c r="C206" s="55">
        <v>2021</v>
      </c>
      <c r="D206" s="13">
        <f t="shared" si="47"/>
        <v>1582.9124999999999</v>
      </c>
      <c r="E206" s="14">
        <v>1582.9124999999999</v>
      </c>
      <c r="F206" s="13">
        <v>0</v>
      </c>
      <c r="G206" s="52"/>
      <c r="H206" s="1" t="s">
        <v>17</v>
      </c>
    </row>
    <row r="207" spans="1:8" ht="78" customHeight="1">
      <c r="A207" s="52" t="s">
        <v>245</v>
      </c>
      <c r="B207" s="58" t="s">
        <v>250</v>
      </c>
      <c r="C207" s="55">
        <v>2021</v>
      </c>
      <c r="D207" s="13">
        <f t="shared" si="47"/>
        <v>77.087500000000006</v>
      </c>
      <c r="E207" s="14">
        <v>77.087500000000006</v>
      </c>
      <c r="F207" s="13">
        <v>0</v>
      </c>
      <c r="G207" s="52"/>
      <c r="H207" s="1" t="s">
        <v>17</v>
      </c>
    </row>
    <row r="208" spans="1:8" ht="62.25" customHeight="1">
      <c r="A208" s="52" t="s">
        <v>246</v>
      </c>
      <c r="B208" s="58" t="s">
        <v>73</v>
      </c>
      <c r="C208" s="55">
        <v>2022</v>
      </c>
      <c r="D208" s="13">
        <f t="shared" si="47"/>
        <v>4000</v>
      </c>
      <c r="E208" s="14">
        <v>40</v>
      </c>
      <c r="F208" s="13">
        <v>3960</v>
      </c>
      <c r="G208" s="11"/>
      <c r="H208" s="1" t="s">
        <v>17</v>
      </c>
    </row>
    <row r="209" spans="1:9" ht="48.75" customHeight="1">
      <c r="A209" s="52" t="s">
        <v>247</v>
      </c>
      <c r="B209" s="58" t="s">
        <v>158</v>
      </c>
      <c r="C209" s="55">
        <v>2022</v>
      </c>
      <c r="D209" s="13">
        <f t="shared" si="47"/>
        <v>34000</v>
      </c>
      <c r="E209" s="14">
        <v>340</v>
      </c>
      <c r="F209" s="13">
        <v>33660</v>
      </c>
      <c r="G209" s="11"/>
      <c r="H209" s="1" t="s">
        <v>17</v>
      </c>
    </row>
    <row r="210" spans="1:9" ht="18.75" customHeight="1">
      <c r="A210" s="93" t="s">
        <v>18</v>
      </c>
      <c r="B210" s="93"/>
      <c r="C210" s="51" t="s">
        <v>96</v>
      </c>
      <c r="D210" s="16">
        <f>D211+D212+D213</f>
        <v>44160</v>
      </c>
      <c r="E210" s="16">
        <f t="shared" ref="E210:F210" si="48">E211+E212+E213</f>
        <v>6540</v>
      </c>
      <c r="F210" s="16">
        <f t="shared" si="48"/>
        <v>37620</v>
      </c>
      <c r="G210" s="51"/>
      <c r="H210" s="83"/>
      <c r="I210" s="26"/>
    </row>
    <row r="211" spans="1:9" ht="20.25" customHeight="1">
      <c r="A211" s="93"/>
      <c r="B211" s="93"/>
      <c r="C211" s="52">
        <v>2021</v>
      </c>
      <c r="D211" s="19">
        <f>D199+D202+D204+D206+D203+D205+D207</f>
        <v>5760</v>
      </c>
      <c r="E211" s="19">
        <f>E199+E202+E204+E206+E203+E205+E207</f>
        <v>5760</v>
      </c>
      <c r="F211" s="19">
        <f t="shared" ref="F211" si="49">F199+F202+F204+F206</f>
        <v>0</v>
      </c>
      <c r="G211" s="52"/>
      <c r="H211" s="83"/>
    </row>
    <row r="212" spans="1:9" ht="17.25" customHeight="1">
      <c r="A212" s="93"/>
      <c r="B212" s="93"/>
      <c r="C212" s="52">
        <v>2022</v>
      </c>
      <c r="D212" s="19">
        <f>D200+D208+D209</f>
        <v>38200</v>
      </c>
      <c r="E212" s="19">
        <f t="shared" ref="E212:F212" si="50">E200+E208+E209</f>
        <v>580</v>
      </c>
      <c r="F212" s="19">
        <f t="shared" si="50"/>
        <v>37620</v>
      </c>
      <c r="G212" s="52"/>
      <c r="H212" s="83"/>
    </row>
    <row r="213" spans="1:9" ht="15.75" customHeight="1">
      <c r="A213" s="93"/>
      <c r="B213" s="93"/>
      <c r="C213" s="52">
        <v>2023</v>
      </c>
      <c r="D213" s="12">
        <f>D201</f>
        <v>200</v>
      </c>
      <c r="E213" s="12">
        <f t="shared" ref="E213:F213" si="51">E201</f>
        <v>200</v>
      </c>
      <c r="F213" s="12">
        <f t="shared" si="51"/>
        <v>0</v>
      </c>
      <c r="G213" s="52"/>
      <c r="H213" s="83"/>
    </row>
    <row r="214" spans="1:9" ht="19.5" customHeight="1">
      <c r="A214" s="93" t="s">
        <v>30</v>
      </c>
      <c r="B214" s="93"/>
      <c r="C214" s="51" t="s">
        <v>96</v>
      </c>
      <c r="D214" s="16">
        <f>D215+D216+D217</f>
        <v>44160</v>
      </c>
      <c r="E214" s="16">
        <f>E215+E216+E217</f>
        <v>6540</v>
      </c>
      <c r="F214" s="15">
        <f>F215+F216+F217</f>
        <v>37620</v>
      </c>
      <c r="G214" s="51"/>
      <c r="H214" s="83"/>
    </row>
    <row r="215" spans="1:9" ht="21.75" customHeight="1">
      <c r="A215" s="93"/>
      <c r="B215" s="93"/>
      <c r="C215" s="52">
        <v>2021</v>
      </c>
      <c r="D215" s="19">
        <f>D211</f>
        <v>5760</v>
      </c>
      <c r="E215" s="19">
        <f>E211</f>
        <v>5760</v>
      </c>
      <c r="F215" s="19">
        <f>F211</f>
        <v>0</v>
      </c>
      <c r="G215" s="52"/>
      <c r="H215" s="83"/>
    </row>
    <row r="216" spans="1:9" ht="19.5" customHeight="1">
      <c r="A216" s="93"/>
      <c r="B216" s="93"/>
      <c r="C216" s="52">
        <v>2022</v>
      </c>
      <c r="D216" s="19">
        <f>D212</f>
        <v>38200</v>
      </c>
      <c r="E216" s="19">
        <f t="shared" ref="E216:F216" si="52">E212</f>
        <v>580</v>
      </c>
      <c r="F216" s="19">
        <f t="shared" si="52"/>
        <v>37620</v>
      </c>
      <c r="G216" s="52"/>
      <c r="H216" s="83"/>
    </row>
    <row r="217" spans="1:9" ht="15.75" customHeight="1">
      <c r="A217" s="93"/>
      <c r="B217" s="93"/>
      <c r="C217" s="52">
        <v>2023</v>
      </c>
      <c r="D217" s="12">
        <f>D213</f>
        <v>200</v>
      </c>
      <c r="E217" s="12">
        <f t="shared" ref="E217:F217" si="53">E213</f>
        <v>200</v>
      </c>
      <c r="F217" s="12">
        <f t="shared" si="53"/>
        <v>0</v>
      </c>
      <c r="G217" s="52"/>
      <c r="H217" s="83"/>
    </row>
    <row r="218" spans="1:9" ht="21" customHeight="1">
      <c r="A218" s="99" t="s">
        <v>31</v>
      </c>
      <c r="B218" s="100"/>
      <c r="C218" s="100"/>
      <c r="D218" s="100"/>
      <c r="E218" s="100"/>
      <c r="F218" s="100"/>
      <c r="G218" s="100"/>
      <c r="H218" s="101"/>
    </row>
    <row r="219" spans="1:9" ht="36.75" customHeight="1">
      <c r="A219" s="102" t="s">
        <v>121</v>
      </c>
      <c r="B219" s="95" t="s">
        <v>175</v>
      </c>
      <c r="C219" s="55">
        <v>2021</v>
      </c>
      <c r="D219" s="13">
        <v>0</v>
      </c>
      <c r="E219" s="13">
        <v>0</v>
      </c>
      <c r="F219" s="13">
        <v>0</v>
      </c>
      <c r="G219" s="57"/>
      <c r="H219" s="1" t="s">
        <v>17</v>
      </c>
    </row>
    <row r="220" spans="1:9" ht="18" customHeight="1">
      <c r="A220" s="103"/>
      <c r="B220" s="112"/>
      <c r="C220" s="55">
        <v>2022</v>
      </c>
      <c r="D220" s="13">
        <v>60000</v>
      </c>
      <c r="E220" s="13">
        <v>600</v>
      </c>
      <c r="F220" s="13">
        <v>59400</v>
      </c>
      <c r="G220" s="57"/>
      <c r="H220" s="1" t="s">
        <v>17</v>
      </c>
    </row>
    <row r="221" spans="1:9" ht="22.5" customHeight="1">
      <c r="A221" s="104"/>
      <c r="B221" s="96"/>
      <c r="C221" s="55">
        <v>2023</v>
      </c>
      <c r="D221" s="13">
        <v>0</v>
      </c>
      <c r="E221" s="13">
        <v>0</v>
      </c>
      <c r="F221" s="13">
        <v>0</v>
      </c>
      <c r="G221" s="57"/>
      <c r="H221" s="1" t="s">
        <v>17</v>
      </c>
    </row>
    <row r="222" spans="1:9" ht="18.75" customHeight="1">
      <c r="A222" s="102" t="s">
        <v>122</v>
      </c>
      <c r="B222" s="95" t="s">
        <v>159</v>
      </c>
      <c r="C222" s="55">
        <v>2021</v>
      </c>
      <c r="D222" s="13">
        <v>0</v>
      </c>
      <c r="E222" s="13">
        <v>0</v>
      </c>
      <c r="F222" s="13">
        <v>0</v>
      </c>
      <c r="G222" s="57"/>
      <c r="H222" s="1" t="s">
        <v>17</v>
      </c>
    </row>
    <row r="223" spans="1:9" ht="18.75" customHeight="1">
      <c r="A223" s="103"/>
      <c r="B223" s="112"/>
      <c r="C223" s="55">
        <v>2022</v>
      </c>
      <c r="D223" s="13">
        <v>12000</v>
      </c>
      <c r="E223" s="13">
        <v>120</v>
      </c>
      <c r="F223" s="13">
        <v>11880</v>
      </c>
      <c r="G223" s="57"/>
      <c r="H223" s="1" t="s">
        <v>17</v>
      </c>
    </row>
    <row r="224" spans="1:9" ht="21" customHeight="1">
      <c r="A224" s="104"/>
      <c r="B224" s="96"/>
      <c r="C224" s="55">
        <v>2023</v>
      </c>
      <c r="D224" s="13">
        <v>0</v>
      </c>
      <c r="E224" s="13">
        <v>0</v>
      </c>
      <c r="F224" s="13">
        <v>0</v>
      </c>
      <c r="G224" s="57"/>
      <c r="H224" s="1" t="s">
        <v>17</v>
      </c>
    </row>
    <row r="225" spans="1:8">
      <c r="A225" s="93" t="s">
        <v>18</v>
      </c>
      <c r="B225" s="93"/>
      <c r="C225" s="51" t="s">
        <v>96</v>
      </c>
      <c r="D225" s="15">
        <f>D226+D227+D228</f>
        <v>72000</v>
      </c>
      <c r="E225" s="15">
        <f t="shared" ref="E225:F225" si="54">E226+E227+E228</f>
        <v>720</v>
      </c>
      <c r="F225" s="15">
        <f t="shared" si="54"/>
        <v>71280</v>
      </c>
      <c r="G225" s="51"/>
      <c r="H225" s="83"/>
    </row>
    <row r="226" spans="1:8">
      <c r="A226" s="93"/>
      <c r="B226" s="93"/>
      <c r="C226" s="52">
        <v>2021</v>
      </c>
      <c r="D226" s="12">
        <f>D219+D222</f>
        <v>0</v>
      </c>
      <c r="E226" s="12">
        <f>E219+E222</f>
        <v>0</v>
      </c>
      <c r="F226" s="12">
        <f t="shared" ref="E226:F227" si="55">F219+F222</f>
        <v>0</v>
      </c>
      <c r="G226" s="52"/>
      <c r="H226" s="83"/>
    </row>
    <row r="227" spans="1:8">
      <c r="A227" s="93"/>
      <c r="B227" s="93"/>
      <c r="C227" s="52">
        <v>2022</v>
      </c>
      <c r="D227" s="12">
        <f>D220+D223</f>
        <v>72000</v>
      </c>
      <c r="E227" s="12">
        <f t="shared" si="55"/>
        <v>720</v>
      </c>
      <c r="F227" s="12">
        <f t="shared" si="55"/>
        <v>71280</v>
      </c>
      <c r="G227" s="52"/>
      <c r="H227" s="83"/>
    </row>
    <row r="228" spans="1:8" ht="17.25" customHeight="1">
      <c r="A228" s="93"/>
      <c r="B228" s="93"/>
      <c r="C228" s="52">
        <v>2023</v>
      </c>
      <c r="D228" s="12">
        <f>D221+D224</f>
        <v>0</v>
      </c>
      <c r="E228" s="12">
        <f>E221+E224</f>
        <v>0</v>
      </c>
      <c r="F228" s="12">
        <f t="shared" ref="F228" si="56">F221+F224</f>
        <v>0</v>
      </c>
      <c r="G228" s="52"/>
      <c r="H228" s="83"/>
    </row>
    <row r="229" spans="1:8" ht="19.5" customHeight="1">
      <c r="A229" s="93" t="s">
        <v>32</v>
      </c>
      <c r="B229" s="93"/>
      <c r="C229" s="51" t="s">
        <v>96</v>
      </c>
      <c r="D229" s="15">
        <f>D230+D231+D232</f>
        <v>72000</v>
      </c>
      <c r="E229" s="15">
        <f t="shared" ref="E229:F229" si="57">E230+E231+E232</f>
        <v>720</v>
      </c>
      <c r="F229" s="15">
        <f t="shared" si="57"/>
        <v>71280</v>
      </c>
      <c r="G229" s="51"/>
      <c r="H229" s="83"/>
    </row>
    <row r="230" spans="1:8" ht="16.5" customHeight="1">
      <c r="A230" s="93"/>
      <c r="B230" s="93"/>
      <c r="C230" s="52">
        <v>2021</v>
      </c>
      <c r="D230" s="12">
        <f t="shared" ref="D230" si="58">D226</f>
        <v>0</v>
      </c>
      <c r="E230" s="12">
        <f>E226</f>
        <v>0</v>
      </c>
      <c r="F230" s="12">
        <f>F226</f>
        <v>0</v>
      </c>
      <c r="G230" s="52"/>
      <c r="H230" s="83"/>
    </row>
    <row r="231" spans="1:8">
      <c r="A231" s="93"/>
      <c r="B231" s="93"/>
      <c r="C231" s="52">
        <v>2022</v>
      </c>
      <c r="D231" s="12">
        <f t="shared" ref="D231:E231" si="59">D227</f>
        <v>72000</v>
      </c>
      <c r="E231" s="12">
        <f t="shared" si="59"/>
        <v>720</v>
      </c>
      <c r="F231" s="12">
        <f t="shared" ref="F231" si="60">F227</f>
        <v>71280</v>
      </c>
      <c r="G231" s="52"/>
      <c r="H231" s="83"/>
    </row>
    <row r="232" spans="1:8" ht="16.5" customHeight="1">
      <c r="A232" s="93"/>
      <c r="B232" s="93"/>
      <c r="C232" s="52">
        <v>2023</v>
      </c>
      <c r="D232" s="12">
        <f t="shared" ref="D232" si="61">D228</f>
        <v>0</v>
      </c>
      <c r="E232" s="12">
        <f>E228</f>
        <v>0</v>
      </c>
      <c r="F232" s="12">
        <f t="shared" ref="F232" si="62">F228</f>
        <v>0</v>
      </c>
      <c r="G232" s="52"/>
      <c r="H232" s="83"/>
    </row>
    <row r="233" spans="1:8" ht="33.75" customHeight="1">
      <c r="A233" s="99" t="s">
        <v>120</v>
      </c>
      <c r="B233" s="100"/>
      <c r="C233" s="100"/>
      <c r="D233" s="100"/>
      <c r="E233" s="100"/>
      <c r="F233" s="100"/>
      <c r="G233" s="100"/>
      <c r="H233" s="101"/>
    </row>
    <row r="234" spans="1:8" ht="34.5" customHeight="1">
      <c r="A234" s="52" t="s">
        <v>33</v>
      </c>
      <c r="B234" s="58" t="s">
        <v>34</v>
      </c>
      <c r="C234" s="52">
        <v>2021</v>
      </c>
      <c r="D234" s="12">
        <v>0</v>
      </c>
      <c r="E234" s="12">
        <v>0</v>
      </c>
      <c r="F234" s="12">
        <v>0</v>
      </c>
      <c r="G234" s="52"/>
      <c r="H234" s="52" t="s">
        <v>17</v>
      </c>
    </row>
    <row r="235" spans="1:8" ht="75.75" customHeight="1">
      <c r="A235" s="52" t="s">
        <v>35</v>
      </c>
      <c r="B235" s="58" t="s">
        <v>244</v>
      </c>
      <c r="C235" s="52">
        <v>2021</v>
      </c>
      <c r="D235" s="12">
        <f>E235+F235</f>
        <v>70</v>
      </c>
      <c r="E235" s="12">
        <v>70</v>
      </c>
      <c r="F235" s="12">
        <v>0</v>
      </c>
      <c r="G235" s="52"/>
      <c r="H235" s="52" t="s">
        <v>17</v>
      </c>
    </row>
    <row r="236" spans="1:8" ht="30">
      <c r="A236" s="59" t="s">
        <v>242</v>
      </c>
      <c r="B236" s="73" t="s">
        <v>269</v>
      </c>
      <c r="C236" s="52">
        <v>2021</v>
      </c>
      <c r="D236" s="12">
        <v>483.32799999999997</v>
      </c>
      <c r="E236" s="12">
        <v>483.32799999999997</v>
      </c>
      <c r="F236" s="12">
        <v>0</v>
      </c>
      <c r="G236" s="52"/>
      <c r="H236" s="52" t="s">
        <v>17</v>
      </c>
    </row>
    <row r="237" spans="1:8" ht="33" customHeight="1">
      <c r="A237" s="97" t="s">
        <v>243</v>
      </c>
      <c r="B237" s="95" t="s">
        <v>34</v>
      </c>
      <c r="C237" s="52">
        <v>2022</v>
      </c>
      <c r="D237" s="12">
        <v>240</v>
      </c>
      <c r="E237" s="12">
        <v>240</v>
      </c>
      <c r="F237" s="12">
        <v>0</v>
      </c>
      <c r="G237" s="52"/>
      <c r="H237" s="97" t="s">
        <v>17</v>
      </c>
    </row>
    <row r="238" spans="1:8" ht="24" customHeight="1">
      <c r="A238" s="98"/>
      <c r="B238" s="96"/>
      <c r="C238" s="52">
        <v>2023</v>
      </c>
      <c r="D238" s="12">
        <v>240</v>
      </c>
      <c r="E238" s="12">
        <v>240</v>
      </c>
      <c r="F238" s="12">
        <v>0</v>
      </c>
      <c r="G238" s="52"/>
      <c r="H238" s="98"/>
    </row>
    <row r="239" spans="1:8" ht="21" customHeight="1">
      <c r="A239" s="83" t="s">
        <v>268</v>
      </c>
      <c r="B239" s="95" t="s">
        <v>233</v>
      </c>
      <c r="C239" s="52">
        <v>2021</v>
      </c>
      <c r="D239" s="12">
        <v>500</v>
      </c>
      <c r="E239" s="12">
        <v>500</v>
      </c>
      <c r="F239" s="12">
        <v>0</v>
      </c>
      <c r="G239" s="52"/>
      <c r="H239" s="83" t="s">
        <v>17</v>
      </c>
    </row>
    <row r="240" spans="1:8" ht="15" customHeight="1">
      <c r="A240" s="83"/>
      <c r="B240" s="112"/>
      <c r="C240" s="52">
        <v>2022</v>
      </c>
      <c r="D240" s="12">
        <v>500</v>
      </c>
      <c r="E240" s="12">
        <v>500</v>
      </c>
      <c r="F240" s="12">
        <v>0</v>
      </c>
      <c r="G240" s="52"/>
      <c r="H240" s="83"/>
    </row>
    <row r="241" spans="1:10" ht="15" customHeight="1">
      <c r="A241" s="83"/>
      <c r="B241" s="96"/>
      <c r="C241" s="52">
        <v>2023</v>
      </c>
      <c r="D241" s="12">
        <v>500</v>
      </c>
      <c r="E241" s="12">
        <v>500</v>
      </c>
      <c r="F241" s="12">
        <v>0</v>
      </c>
      <c r="G241" s="52"/>
      <c r="H241" s="83"/>
    </row>
    <row r="242" spans="1:10" ht="33.75" customHeight="1">
      <c r="A242" s="52" t="s">
        <v>271</v>
      </c>
      <c r="B242" s="61" t="s">
        <v>272</v>
      </c>
      <c r="C242" s="52">
        <v>2021</v>
      </c>
      <c r="D242" s="12">
        <f>E242+F242</f>
        <v>7.8259999999999996</v>
      </c>
      <c r="E242" s="12">
        <v>0</v>
      </c>
      <c r="F242" s="12">
        <v>7.8259999999999996</v>
      </c>
      <c r="G242" s="52"/>
      <c r="H242" s="52" t="s">
        <v>273</v>
      </c>
    </row>
    <row r="243" spans="1:10">
      <c r="A243" s="93" t="s">
        <v>18</v>
      </c>
      <c r="B243" s="93"/>
      <c r="C243" s="51" t="s">
        <v>96</v>
      </c>
      <c r="D243" s="15">
        <f>D244+D245+D246</f>
        <v>2541.154</v>
      </c>
      <c r="E243" s="15">
        <f>E244+E245+E246</f>
        <v>2533.328</v>
      </c>
      <c r="F243" s="15">
        <f>F245</f>
        <v>0</v>
      </c>
      <c r="G243" s="52"/>
      <c r="H243" s="83"/>
    </row>
    <row r="244" spans="1:10">
      <c r="A244" s="93"/>
      <c r="B244" s="93"/>
      <c r="C244" s="52">
        <v>2021</v>
      </c>
      <c r="D244" s="12">
        <f>D234+D235+D236+D239+D242</f>
        <v>1061.154</v>
      </c>
      <c r="E244" s="12">
        <f t="shared" ref="E244:F244" si="63">E234+E235+E236+E239+E242</f>
        <v>1053.328</v>
      </c>
      <c r="F244" s="12">
        <f t="shared" si="63"/>
        <v>7.8259999999999996</v>
      </c>
      <c r="G244" s="52"/>
      <c r="H244" s="83"/>
    </row>
    <row r="245" spans="1:10">
      <c r="A245" s="93"/>
      <c r="B245" s="93"/>
      <c r="C245" s="52">
        <v>2022</v>
      </c>
      <c r="D245" s="12">
        <f>D237+D240</f>
        <v>740</v>
      </c>
      <c r="E245" s="12">
        <f t="shared" ref="E245:F245" si="64">E237+E240</f>
        <v>740</v>
      </c>
      <c r="F245" s="12">
        <f t="shared" si="64"/>
        <v>0</v>
      </c>
      <c r="G245" s="52"/>
      <c r="H245" s="83"/>
    </row>
    <row r="246" spans="1:10">
      <c r="A246" s="93"/>
      <c r="B246" s="93"/>
      <c r="C246" s="52">
        <v>2023</v>
      </c>
      <c r="D246" s="12">
        <f>D238+D241</f>
        <v>740</v>
      </c>
      <c r="E246" s="12">
        <f>E238+E241</f>
        <v>740</v>
      </c>
      <c r="F246" s="12">
        <v>0</v>
      </c>
      <c r="G246" s="52"/>
      <c r="H246" s="83"/>
    </row>
    <row r="247" spans="1:10">
      <c r="A247" s="93" t="s">
        <v>36</v>
      </c>
      <c r="B247" s="93"/>
      <c r="C247" s="51" t="s">
        <v>96</v>
      </c>
      <c r="D247" s="15">
        <f>D248+D249+D250</f>
        <v>2541.154</v>
      </c>
      <c r="E247" s="15">
        <f>E248+E249+E250</f>
        <v>2533.328</v>
      </c>
      <c r="F247" s="15">
        <f>F248+F249+F250</f>
        <v>7.8259999999999996</v>
      </c>
      <c r="G247" s="52"/>
      <c r="H247" s="83"/>
    </row>
    <row r="248" spans="1:10">
      <c r="A248" s="93"/>
      <c r="B248" s="93"/>
      <c r="C248" s="52">
        <v>2021</v>
      </c>
      <c r="D248" s="12">
        <f>D244</f>
        <v>1061.154</v>
      </c>
      <c r="E248" s="12">
        <f>E244</f>
        <v>1053.328</v>
      </c>
      <c r="F248" s="12">
        <f t="shared" ref="D248:F250" si="65">F244</f>
        <v>7.8259999999999996</v>
      </c>
      <c r="G248" s="52"/>
      <c r="H248" s="83"/>
    </row>
    <row r="249" spans="1:10">
      <c r="A249" s="93"/>
      <c r="B249" s="93"/>
      <c r="C249" s="52">
        <v>2022</v>
      </c>
      <c r="D249" s="12">
        <f t="shared" si="65"/>
        <v>740</v>
      </c>
      <c r="E249" s="12">
        <f t="shared" si="65"/>
        <v>740</v>
      </c>
      <c r="F249" s="12">
        <f t="shared" si="65"/>
        <v>0</v>
      </c>
      <c r="G249" s="52"/>
      <c r="H249" s="83"/>
    </row>
    <row r="250" spans="1:10">
      <c r="A250" s="93"/>
      <c r="B250" s="93"/>
      <c r="C250" s="52">
        <v>2023</v>
      </c>
      <c r="D250" s="12">
        <f t="shared" si="65"/>
        <v>740</v>
      </c>
      <c r="E250" s="12">
        <f t="shared" si="65"/>
        <v>740</v>
      </c>
      <c r="F250" s="12">
        <f t="shared" si="65"/>
        <v>0</v>
      </c>
      <c r="G250" s="52"/>
      <c r="H250" s="83"/>
    </row>
    <row r="251" spans="1:10">
      <c r="A251" s="99" t="s">
        <v>83</v>
      </c>
      <c r="B251" s="100"/>
      <c r="C251" s="100"/>
      <c r="D251" s="100"/>
      <c r="E251" s="100"/>
      <c r="F251" s="100"/>
      <c r="G251" s="100"/>
      <c r="H251" s="101"/>
    </row>
    <row r="252" spans="1:10" s="24" customFormat="1">
      <c r="A252" s="102" t="s">
        <v>84</v>
      </c>
      <c r="B252" s="113" t="s">
        <v>85</v>
      </c>
      <c r="C252" s="52">
        <v>2021</v>
      </c>
      <c r="D252" s="12">
        <f>E252+F252</f>
        <v>5028.6802299999999</v>
      </c>
      <c r="E252" s="12">
        <v>368.22699999999998</v>
      </c>
      <c r="F252" s="12">
        <v>4660.4532300000001</v>
      </c>
      <c r="G252" s="97"/>
      <c r="H252" s="83" t="s">
        <v>17</v>
      </c>
      <c r="J252" s="25"/>
    </row>
    <row r="253" spans="1:10" s="24" customFormat="1">
      <c r="A253" s="103"/>
      <c r="B253" s="114"/>
      <c r="C253" s="52">
        <v>2022</v>
      </c>
      <c r="D253" s="12">
        <f t="shared" ref="D253:D254" si="66">E253+F253</f>
        <v>12274.2268</v>
      </c>
      <c r="E253" s="12">
        <v>368.22680000000003</v>
      </c>
      <c r="F253" s="12">
        <v>11906</v>
      </c>
      <c r="G253" s="111"/>
      <c r="H253" s="83"/>
      <c r="J253" s="25"/>
    </row>
    <row r="254" spans="1:10" s="24" customFormat="1">
      <c r="A254" s="104"/>
      <c r="B254" s="115"/>
      <c r="C254" s="52">
        <v>2023</v>
      </c>
      <c r="D254" s="12">
        <f t="shared" si="66"/>
        <v>12274.2268</v>
      </c>
      <c r="E254" s="12">
        <v>368.22680000000003</v>
      </c>
      <c r="F254" s="12">
        <v>11906</v>
      </c>
      <c r="G254" s="98"/>
      <c r="H254" s="83"/>
      <c r="J254" s="25"/>
    </row>
    <row r="255" spans="1:10" s="24" customFormat="1" ht="15" customHeight="1">
      <c r="A255" s="105" t="s">
        <v>18</v>
      </c>
      <c r="B255" s="106"/>
      <c r="C255" s="51" t="s">
        <v>96</v>
      </c>
      <c r="D255" s="15">
        <f>D256+D257+D258</f>
        <v>29577.133830000002</v>
      </c>
      <c r="E255" s="15">
        <f>E256+E257+E258</f>
        <v>1104.6806000000001</v>
      </c>
      <c r="F255" s="15">
        <f>F257</f>
        <v>11906</v>
      </c>
      <c r="G255" s="97"/>
      <c r="H255" s="97"/>
      <c r="J255" s="25"/>
    </row>
    <row r="256" spans="1:10" s="24" customFormat="1">
      <c r="A256" s="107"/>
      <c r="B256" s="108"/>
      <c r="C256" s="52">
        <v>2021</v>
      </c>
      <c r="D256" s="12">
        <f>D252</f>
        <v>5028.6802299999999</v>
      </c>
      <c r="E256" s="12">
        <f>E252</f>
        <v>368.22699999999998</v>
      </c>
      <c r="F256" s="12">
        <f>F252</f>
        <v>4660.4532300000001</v>
      </c>
      <c r="G256" s="111"/>
      <c r="H256" s="111"/>
      <c r="J256" s="25"/>
    </row>
    <row r="257" spans="1:10" s="24" customFormat="1">
      <c r="A257" s="107"/>
      <c r="B257" s="108"/>
      <c r="C257" s="52">
        <v>2022</v>
      </c>
      <c r="D257" s="12">
        <f>D253</f>
        <v>12274.2268</v>
      </c>
      <c r="E257" s="12">
        <f t="shared" ref="E257:F257" si="67">E253</f>
        <v>368.22680000000003</v>
      </c>
      <c r="F257" s="12">
        <f t="shared" si="67"/>
        <v>11906</v>
      </c>
      <c r="G257" s="111"/>
      <c r="H257" s="111"/>
      <c r="J257" s="25"/>
    </row>
    <row r="258" spans="1:10" s="24" customFormat="1">
      <c r="A258" s="109"/>
      <c r="B258" s="110"/>
      <c r="C258" s="52">
        <v>2023</v>
      </c>
      <c r="D258" s="12">
        <f>D254</f>
        <v>12274.2268</v>
      </c>
      <c r="E258" s="12">
        <f t="shared" ref="E258:F258" si="68">E254</f>
        <v>368.22680000000003</v>
      </c>
      <c r="F258" s="12">
        <f t="shared" si="68"/>
        <v>11906</v>
      </c>
      <c r="G258" s="98"/>
      <c r="H258" s="98"/>
      <c r="J258" s="25"/>
    </row>
    <row r="259" spans="1:10" s="24" customFormat="1" ht="15" customHeight="1">
      <c r="A259" s="105" t="s">
        <v>86</v>
      </c>
      <c r="B259" s="106"/>
      <c r="C259" s="51" t="s">
        <v>96</v>
      </c>
      <c r="D259" s="15">
        <f>D260+D261+D262</f>
        <v>29577.133830000002</v>
      </c>
      <c r="E259" s="15">
        <f>E260+E261+E262</f>
        <v>1104.6806000000001</v>
      </c>
      <c r="F259" s="15">
        <f>F261</f>
        <v>11906</v>
      </c>
      <c r="G259" s="97"/>
      <c r="H259" s="97"/>
      <c r="J259" s="25"/>
    </row>
    <row r="260" spans="1:10" s="24" customFormat="1">
      <c r="A260" s="107"/>
      <c r="B260" s="108"/>
      <c r="C260" s="52">
        <v>2021</v>
      </c>
      <c r="D260" s="12">
        <f>D256</f>
        <v>5028.6802299999999</v>
      </c>
      <c r="E260" s="12">
        <f t="shared" ref="E260:F260" si="69">E256</f>
        <v>368.22699999999998</v>
      </c>
      <c r="F260" s="12">
        <f t="shared" si="69"/>
        <v>4660.4532300000001</v>
      </c>
      <c r="G260" s="111"/>
      <c r="H260" s="111"/>
      <c r="J260" s="25"/>
    </row>
    <row r="261" spans="1:10" s="24" customFormat="1">
      <c r="A261" s="107"/>
      <c r="B261" s="108"/>
      <c r="C261" s="52">
        <v>2022</v>
      </c>
      <c r="D261" s="12">
        <f>D257</f>
        <v>12274.2268</v>
      </c>
      <c r="E261" s="12">
        <f t="shared" ref="E261:F261" si="70">E257</f>
        <v>368.22680000000003</v>
      </c>
      <c r="F261" s="12">
        <f t="shared" si="70"/>
        <v>11906</v>
      </c>
      <c r="G261" s="111"/>
      <c r="H261" s="111"/>
      <c r="J261" s="25"/>
    </row>
    <row r="262" spans="1:10" s="24" customFormat="1">
      <c r="A262" s="109"/>
      <c r="B262" s="110"/>
      <c r="C262" s="52">
        <v>2023</v>
      </c>
      <c r="D262" s="12">
        <f>D258</f>
        <v>12274.2268</v>
      </c>
      <c r="E262" s="12">
        <f t="shared" ref="E262:F262" si="71">E258</f>
        <v>368.22680000000003</v>
      </c>
      <c r="F262" s="12">
        <f t="shared" si="71"/>
        <v>11906</v>
      </c>
      <c r="G262" s="98"/>
      <c r="H262" s="98"/>
      <c r="J262" s="25"/>
    </row>
    <row r="263" spans="1:10" s="24" customFormat="1">
      <c r="A263" s="99" t="s">
        <v>274</v>
      </c>
      <c r="B263" s="100"/>
      <c r="C263" s="100"/>
      <c r="D263" s="100"/>
      <c r="E263" s="100"/>
      <c r="F263" s="100"/>
      <c r="G263" s="100"/>
      <c r="H263" s="101"/>
      <c r="J263" s="25"/>
    </row>
    <row r="264" spans="1:10" s="24" customFormat="1">
      <c r="A264" s="102" t="s">
        <v>275</v>
      </c>
      <c r="B264" s="113" t="s">
        <v>276</v>
      </c>
      <c r="C264" s="52">
        <v>2021</v>
      </c>
      <c r="D264" s="12">
        <f>E264+F264</f>
        <v>914.03300000000002</v>
      </c>
      <c r="E264" s="12">
        <v>914.03300000000002</v>
      </c>
      <c r="F264" s="12">
        <v>0</v>
      </c>
      <c r="G264" s="97"/>
      <c r="H264" s="83" t="s">
        <v>17</v>
      </c>
      <c r="J264" s="25"/>
    </row>
    <row r="265" spans="1:10" s="24" customFormat="1">
      <c r="A265" s="103"/>
      <c r="B265" s="114"/>
      <c r="C265" s="52">
        <v>2022</v>
      </c>
      <c r="D265" s="12">
        <f t="shared" ref="D265:D266" si="72">E265+F265</f>
        <v>0</v>
      </c>
      <c r="E265" s="12">
        <v>0</v>
      </c>
      <c r="F265" s="12">
        <v>0</v>
      </c>
      <c r="G265" s="111"/>
      <c r="H265" s="83"/>
      <c r="J265" s="25"/>
    </row>
    <row r="266" spans="1:10" s="24" customFormat="1">
      <c r="A266" s="104"/>
      <c r="B266" s="115"/>
      <c r="C266" s="52">
        <v>2023</v>
      </c>
      <c r="D266" s="12">
        <f t="shared" si="72"/>
        <v>0</v>
      </c>
      <c r="E266" s="12">
        <v>0</v>
      </c>
      <c r="F266" s="12">
        <v>0</v>
      </c>
      <c r="G266" s="98"/>
      <c r="H266" s="83"/>
      <c r="J266" s="25"/>
    </row>
    <row r="267" spans="1:10" s="24" customFormat="1">
      <c r="A267" s="105" t="s">
        <v>18</v>
      </c>
      <c r="B267" s="106"/>
      <c r="C267" s="51" t="s">
        <v>96</v>
      </c>
      <c r="D267" s="15">
        <f>D268+D269+D270</f>
        <v>914.03300000000002</v>
      </c>
      <c r="E267" s="15">
        <f>E268+E269+E270</f>
        <v>914.03300000000002</v>
      </c>
      <c r="F267" s="15">
        <f>F269</f>
        <v>0</v>
      </c>
      <c r="G267" s="97"/>
      <c r="H267" s="97"/>
      <c r="J267" s="25"/>
    </row>
    <row r="268" spans="1:10" s="24" customFormat="1">
      <c r="A268" s="107"/>
      <c r="B268" s="108"/>
      <c r="C268" s="52">
        <v>2021</v>
      </c>
      <c r="D268" s="12">
        <f>D264</f>
        <v>914.03300000000002</v>
      </c>
      <c r="E268" s="12">
        <f>E264</f>
        <v>914.03300000000002</v>
      </c>
      <c r="F268" s="12">
        <f>F264</f>
        <v>0</v>
      </c>
      <c r="G268" s="111"/>
      <c r="H268" s="111"/>
      <c r="J268" s="25"/>
    </row>
    <row r="269" spans="1:10" s="24" customFormat="1">
      <c r="A269" s="107"/>
      <c r="B269" s="108"/>
      <c r="C269" s="52">
        <v>2022</v>
      </c>
      <c r="D269" s="12">
        <f>D265</f>
        <v>0</v>
      </c>
      <c r="E269" s="12">
        <f t="shared" ref="E269:F269" si="73">E265</f>
        <v>0</v>
      </c>
      <c r="F269" s="12">
        <f t="shared" si="73"/>
        <v>0</v>
      </c>
      <c r="G269" s="111"/>
      <c r="H269" s="111"/>
      <c r="J269" s="25"/>
    </row>
    <row r="270" spans="1:10" s="24" customFormat="1">
      <c r="A270" s="109"/>
      <c r="B270" s="110"/>
      <c r="C270" s="52">
        <v>2023</v>
      </c>
      <c r="D270" s="12">
        <f>D266</f>
        <v>0</v>
      </c>
      <c r="E270" s="12">
        <f t="shared" ref="E270:F270" si="74">E266</f>
        <v>0</v>
      </c>
      <c r="F270" s="12">
        <f t="shared" si="74"/>
        <v>0</v>
      </c>
      <c r="G270" s="98"/>
      <c r="H270" s="98"/>
      <c r="J270" s="25"/>
    </row>
    <row r="271" spans="1:10" s="24" customFormat="1">
      <c r="A271" s="105" t="s">
        <v>277</v>
      </c>
      <c r="B271" s="106"/>
      <c r="C271" s="51" t="s">
        <v>96</v>
      </c>
      <c r="D271" s="15">
        <f>D272+D273+D274</f>
        <v>914.03300000000002</v>
      </c>
      <c r="E271" s="15">
        <f>E272+E273+E274</f>
        <v>914.03300000000002</v>
      </c>
      <c r="F271" s="15">
        <f>F273</f>
        <v>0</v>
      </c>
      <c r="G271" s="97"/>
      <c r="H271" s="97"/>
      <c r="J271" s="25"/>
    </row>
    <row r="272" spans="1:10" s="24" customFormat="1">
      <c r="A272" s="107"/>
      <c r="B272" s="108"/>
      <c r="C272" s="52">
        <v>2021</v>
      </c>
      <c r="D272" s="12">
        <f>D268</f>
        <v>914.03300000000002</v>
      </c>
      <c r="E272" s="12">
        <f t="shared" ref="E272:F272" si="75">E268</f>
        <v>914.03300000000002</v>
      </c>
      <c r="F272" s="12">
        <f t="shared" si="75"/>
        <v>0</v>
      </c>
      <c r="G272" s="111"/>
      <c r="H272" s="111"/>
      <c r="J272" s="25"/>
    </row>
    <row r="273" spans="1:10" s="24" customFormat="1">
      <c r="A273" s="107"/>
      <c r="B273" s="108"/>
      <c r="C273" s="52">
        <v>2022</v>
      </c>
      <c r="D273" s="12">
        <f>D269</f>
        <v>0</v>
      </c>
      <c r="E273" s="12">
        <f t="shared" ref="E273:F273" si="76">E269</f>
        <v>0</v>
      </c>
      <c r="F273" s="12">
        <f t="shared" si="76"/>
        <v>0</v>
      </c>
      <c r="G273" s="111"/>
      <c r="H273" s="111"/>
      <c r="J273" s="25"/>
    </row>
    <row r="274" spans="1:10" s="24" customFormat="1">
      <c r="A274" s="109"/>
      <c r="B274" s="110"/>
      <c r="C274" s="52">
        <v>2023</v>
      </c>
      <c r="D274" s="12">
        <f>D270</f>
        <v>0</v>
      </c>
      <c r="E274" s="12">
        <f t="shared" ref="E274:F274" si="77">E270</f>
        <v>0</v>
      </c>
      <c r="F274" s="12">
        <f t="shared" si="77"/>
        <v>0</v>
      </c>
      <c r="G274" s="98"/>
      <c r="H274" s="98"/>
      <c r="J274" s="25"/>
    </row>
    <row r="275" spans="1:10" ht="15" customHeight="1">
      <c r="A275" s="105" t="s">
        <v>37</v>
      </c>
      <c r="B275" s="106"/>
      <c r="C275" s="51" t="s">
        <v>96</v>
      </c>
      <c r="D275" s="16">
        <f>D276+D277+D278</f>
        <v>271061.46453</v>
      </c>
      <c r="E275" s="16">
        <f>E276+E277+E278</f>
        <v>35140.452060000003</v>
      </c>
      <c r="F275" s="16">
        <f t="shared" ref="F275" si="78">F276+F277+F278</f>
        <v>225736.32772</v>
      </c>
      <c r="G275" s="10"/>
      <c r="H275" s="83"/>
    </row>
    <row r="276" spans="1:10">
      <c r="A276" s="107"/>
      <c r="B276" s="108"/>
      <c r="C276" s="51">
        <v>2021</v>
      </c>
      <c r="D276" s="15">
        <f>D96+D175+D195+D215+D230+D248+D252+D272</f>
        <v>29044.624929999994</v>
      </c>
      <c r="E276" s="15">
        <f t="shared" ref="E276:F276" si="79">E96+E175+E195+E215+E230+E248+E252+E272</f>
        <v>24376.345699999998</v>
      </c>
      <c r="F276" s="15">
        <f t="shared" si="79"/>
        <v>4668.2792300000001</v>
      </c>
      <c r="G276" s="9"/>
      <c r="H276" s="83"/>
    </row>
    <row r="277" spans="1:10">
      <c r="A277" s="107"/>
      <c r="B277" s="108"/>
      <c r="C277" s="51">
        <v>2022</v>
      </c>
      <c r="D277" s="15">
        <f>D97+D176+D196+D216+D231+D261+D249</f>
        <v>203627.19680000001</v>
      </c>
      <c r="E277" s="15">
        <f t="shared" ref="E277:F277" si="80">E97+E176+E196+E216+E231+E261+E249</f>
        <v>6760.6165600000004</v>
      </c>
      <c r="F277" s="15">
        <f t="shared" si="80"/>
        <v>186681.89549</v>
      </c>
      <c r="G277" s="8"/>
      <c r="H277" s="83"/>
    </row>
    <row r="278" spans="1:10">
      <c r="A278" s="109"/>
      <c r="B278" s="110"/>
      <c r="C278" s="51">
        <v>2023</v>
      </c>
      <c r="D278" s="15">
        <f>D98+D177+D197+D217+D232+D262+D250</f>
        <v>38389.642800000001</v>
      </c>
      <c r="E278" s="15">
        <f>E98+E177+E197+E217+E232+E262+E250</f>
        <v>4003.4897999999998</v>
      </c>
      <c r="F278" s="15">
        <f>F98+F177+F197+F217+F232+F262+F250</f>
        <v>34386.152999999998</v>
      </c>
      <c r="G278" s="52"/>
      <c r="H278" s="83"/>
    </row>
    <row r="280" spans="1:10">
      <c r="D280" s="26"/>
      <c r="E280" s="26"/>
    </row>
    <row r="281" spans="1:10">
      <c r="E281" s="40"/>
      <c r="F281" s="26"/>
    </row>
    <row r="282" spans="1:10">
      <c r="D282" s="26"/>
      <c r="E282" s="26"/>
      <c r="F282" s="26"/>
    </row>
    <row r="283" spans="1:10">
      <c r="D283" s="26"/>
      <c r="E283" s="40"/>
      <c r="F283" s="26"/>
    </row>
    <row r="284" spans="1:10">
      <c r="D284" s="26"/>
      <c r="E284" s="26"/>
    </row>
    <row r="285" spans="1:10">
      <c r="F285" s="26"/>
    </row>
    <row r="286" spans="1:10">
      <c r="D286" s="26"/>
      <c r="E286" s="26"/>
      <c r="F286" s="26"/>
    </row>
    <row r="288" spans="1:10">
      <c r="E288" s="26"/>
      <c r="F288" s="26"/>
    </row>
  </sheetData>
  <mergeCells count="116">
    <mergeCell ref="A11:H11"/>
    <mergeCell ref="A12:H12"/>
    <mergeCell ref="H199:H201"/>
    <mergeCell ref="H174:H177"/>
    <mergeCell ref="H155:H158"/>
    <mergeCell ref="A155:B158"/>
    <mergeCell ref="H29:H32"/>
    <mergeCell ref="A16:A20"/>
    <mergeCell ref="B16:B20"/>
    <mergeCell ref="C16:C20"/>
    <mergeCell ref="A22:H22"/>
    <mergeCell ref="A23:H23"/>
    <mergeCell ref="A47:H47"/>
    <mergeCell ref="A50:B53"/>
    <mergeCell ref="G50:G53"/>
    <mergeCell ref="H50:H53"/>
    <mergeCell ref="A79:H79"/>
    <mergeCell ref="A54:H54"/>
    <mergeCell ref="H190:H193"/>
    <mergeCell ref="A13:H13"/>
    <mergeCell ref="E16:G19"/>
    <mergeCell ref="H16:H20"/>
    <mergeCell ref="A120:H120"/>
    <mergeCell ref="H137:H140"/>
    <mergeCell ref="A137:B140"/>
    <mergeCell ref="A99:H99"/>
    <mergeCell ref="A141:H141"/>
    <mergeCell ref="H91:H94"/>
    <mergeCell ref="A95:B98"/>
    <mergeCell ref="H116:H119"/>
    <mergeCell ref="A275:B278"/>
    <mergeCell ref="H275:H278"/>
    <mergeCell ref="A243:B246"/>
    <mergeCell ref="H243:H246"/>
    <mergeCell ref="A225:B228"/>
    <mergeCell ref="A218:H218"/>
    <mergeCell ref="H225:H228"/>
    <mergeCell ref="A233:H233"/>
    <mergeCell ref="A239:A241"/>
    <mergeCell ref="B239:B241"/>
    <mergeCell ref="A263:H263"/>
    <mergeCell ref="A264:A266"/>
    <mergeCell ref="B264:B266"/>
    <mergeCell ref="G264:G266"/>
    <mergeCell ref="H264:H266"/>
    <mergeCell ref="A267:B270"/>
    <mergeCell ref="G267:G270"/>
    <mergeCell ref="H267:H270"/>
    <mergeCell ref="A271:B274"/>
    <mergeCell ref="G271:G274"/>
    <mergeCell ref="H271:H274"/>
    <mergeCell ref="B219:B221"/>
    <mergeCell ref="A219:A221"/>
    <mergeCell ref="B222:B224"/>
    <mergeCell ref="E1:H1"/>
    <mergeCell ref="E2:H2"/>
    <mergeCell ref="E3:H3"/>
    <mergeCell ref="A174:B177"/>
    <mergeCell ref="H239:H241"/>
    <mergeCell ref="A259:B262"/>
    <mergeCell ref="G252:G254"/>
    <mergeCell ref="H252:H254"/>
    <mergeCell ref="G255:G258"/>
    <mergeCell ref="H255:H258"/>
    <mergeCell ref="G259:G262"/>
    <mergeCell ref="H259:H262"/>
    <mergeCell ref="A251:H251"/>
    <mergeCell ref="A252:A254"/>
    <mergeCell ref="B252:B254"/>
    <mergeCell ref="A255:B258"/>
    <mergeCell ref="A247:B250"/>
    <mergeCell ref="H247:H250"/>
    <mergeCell ref="B237:B238"/>
    <mergeCell ref="A237:A238"/>
    <mergeCell ref="H237:H238"/>
    <mergeCell ref="A178:H178"/>
    <mergeCell ref="A229:B232"/>
    <mergeCell ref="H229:H232"/>
    <mergeCell ref="A222:A224"/>
    <mergeCell ref="H214:H217"/>
    <mergeCell ref="A152:H152"/>
    <mergeCell ref="A159:H159"/>
    <mergeCell ref="A168:B171"/>
    <mergeCell ref="A148:B151"/>
    <mergeCell ref="H148:H151"/>
    <mergeCell ref="A172:H172"/>
    <mergeCell ref="A210:B213"/>
    <mergeCell ref="H210:H213"/>
    <mergeCell ref="A214:B217"/>
    <mergeCell ref="A190:B193"/>
    <mergeCell ref="A194:B197"/>
    <mergeCell ref="A198:H198"/>
    <mergeCell ref="D10:H10"/>
    <mergeCell ref="A91:B94"/>
    <mergeCell ref="H194:H197"/>
    <mergeCell ref="A199:A201"/>
    <mergeCell ref="B199:B201"/>
    <mergeCell ref="G199:G201"/>
    <mergeCell ref="A100:H100"/>
    <mergeCell ref="A116:B119"/>
    <mergeCell ref="G75:G78"/>
    <mergeCell ref="A62:B65"/>
    <mergeCell ref="G62:G65"/>
    <mergeCell ref="H62:H65"/>
    <mergeCell ref="A66:H66"/>
    <mergeCell ref="A75:B78"/>
    <mergeCell ref="H75:H78"/>
    <mergeCell ref="G91:G94"/>
    <mergeCell ref="A14:H14"/>
    <mergeCell ref="D16:D20"/>
    <mergeCell ref="A33:H33"/>
    <mergeCell ref="A43:B46"/>
    <mergeCell ref="G43:G46"/>
    <mergeCell ref="H43:H46"/>
    <mergeCell ref="A29:B32"/>
    <mergeCell ref="G29:G32"/>
  </mergeCells>
  <pageMargins left="0.51181102362204722" right="0.51181102362204722" top="0.74803149606299213" bottom="0.35433070866141736" header="0.31496062992125984" footer="0.31496062992125984"/>
  <pageSetup paperSize="9" scale="75" orientation="landscape" r:id="rId1"/>
  <headerFooter differentOddEven="1"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user763</dc:creator>
  <cp:lastModifiedBy>User05-053</cp:lastModifiedBy>
  <cp:lastPrinted>2021-11-12T01:14:06Z</cp:lastPrinted>
  <dcterms:created xsi:type="dcterms:W3CDTF">2019-01-22T01:45:22Z</dcterms:created>
  <dcterms:modified xsi:type="dcterms:W3CDTF">2021-11-12T01:14:57Z</dcterms:modified>
</cp:coreProperties>
</file>