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45" windowWidth="9720" windowHeight="11955"/>
  </bookViews>
  <sheets>
    <sheet name="Лист1" sheetId="1" r:id="rId1"/>
  </sheets>
  <definedNames>
    <definedName name="_xlnm._FilterDatabase" localSheetId="0" hidden="1">Лист1!$A$5:$N$5</definedName>
    <definedName name="_xlnm.Print_Area" localSheetId="0">Лист1!$A$1:$K$31</definedName>
  </definedNames>
  <calcPr calcId="125725"/>
</workbook>
</file>

<file path=xl/calcChain.xml><?xml version="1.0" encoding="utf-8"?>
<calcChain xmlns="http://schemas.openxmlformats.org/spreadsheetml/2006/main">
  <c r="H30" i="1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2"/>
  <c r="H22"/>
  <c r="G22"/>
  <c r="F22"/>
  <c r="H21"/>
  <c r="F21"/>
  <c r="I20"/>
  <c r="H20"/>
  <c r="G20"/>
  <c r="F20"/>
  <c r="I18"/>
  <c r="H18"/>
  <c r="G18"/>
  <c r="F18"/>
  <c r="I17"/>
  <c r="H17"/>
  <c r="G17"/>
  <c r="F17"/>
  <c r="I15"/>
  <c r="H15"/>
  <c r="G15"/>
  <c r="F15"/>
  <c r="I14"/>
  <c r="H14"/>
  <c r="G14"/>
  <c r="F14"/>
  <c r="I13"/>
  <c r="H13"/>
  <c r="G13"/>
  <c r="F13"/>
  <c r="H12"/>
  <c r="F12"/>
  <c r="I10"/>
  <c r="H10"/>
  <c r="G10"/>
  <c r="F10"/>
  <c r="I8"/>
  <c r="H8"/>
  <c r="G8"/>
  <c r="F8"/>
  <c r="D24"/>
  <c r="I24" s="1"/>
  <c r="E24"/>
  <c r="E23" s="1"/>
  <c r="J24"/>
  <c r="J23" s="1"/>
  <c r="K24"/>
  <c r="K23" s="1"/>
  <c r="D19"/>
  <c r="E19"/>
  <c r="J19"/>
  <c r="K19"/>
  <c r="D16"/>
  <c r="E16"/>
  <c r="J16"/>
  <c r="K16"/>
  <c r="D11"/>
  <c r="E11"/>
  <c r="J11"/>
  <c r="K11"/>
  <c r="D9"/>
  <c r="E9"/>
  <c r="J9"/>
  <c r="K9"/>
  <c r="D7"/>
  <c r="H7" s="1"/>
  <c r="E7"/>
  <c r="J7"/>
  <c r="J6" s="1"/>
  <c r="K7"/>
  <c r="C24"/>
  <c r="C23" s="1"/>
  <c r="C9"/>
  <c r="C19"/>
  <c r="C16"/>
  <c r="C11"/>
  <c r="D6" l="1"/>
  <c r="J31"/>
  <c r="D23"/>
  <c r="I23" s="1"/>
  <c r="F23"/>
  <c r="G19"/>
  <c r="I19"/>
  <c r="H19"/>
  <c r="F16"/>
  <c r="I16"/>
  <c r="H16"/>
  <c r="H11"/>
  <c r="I11"/>
  <c r="F11"/>
  <c r="G11"/>
  <c r="G9"/>
  <c r="H9"/>
  <c r="I9"/>
  <c r="F9"/>
  <c r="I7"/>
  <c r="F7"/>
  <c r="G16"/>
  <c r="G23"/>
  <c r="G24"/>
  <c r="K6"/>
  <c r="K31" s="1"/>
  <c r="H24"/>
  <c r="E6"/>
  <c r="F19"/>
  <c r="F24"/>
  <c r="E31"/>
  <c r="C6"/>
  <c r="C31" s="1"/>
  <c r="C7"/>
  <c r="G7" s="1"/>
  <c r="H23" l="1"/>
  <c r="D31"/>
  <c r="H31" s="1"/>
  <c r="F31"/>
  <c r="I31"/>
  <c r="G31"/>
  <c r="F6"/>
  <c r="G6"/>
  <c r="H6"/>
  <c r="I6"/>
</calcChain>
</file>

<file path=xl/sharedStrings.xml><?xml version="1.0" encoding="utf-8"?>
<sst xmlns="http://schemas.openxmlformats.org/spreadsheetml/2006/main" count="69" uniqueCount="64">
  <si>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</si>
  <si>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</si>
  <si>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</si>
  <si>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</si>
  <si>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</si>
  <si>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</si>
  <si>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</si>
  <si>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</si>
  <si>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</si>
  <si>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</si>
  <si>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</si>
  <si>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</si>
  <si>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</si>
  <si>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</si>
  <si>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</si>
  <si>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</si>
  <si>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</si>
  <si>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</si>
  <si>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</si>
  <si>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</si>
  <si>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</si>
  <si>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</si>
  <si>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</si>
  <si>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</si>
  <si>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</si>
  <si>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</si>
  <si>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</si>
  <si>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</si>
  <si>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(тыс. рублей)</t>
  </si>
  <si>
    <t>Аналитические данные о доходах бюджета Партизанского муниципального района</t>
  </si>
  <si>
    <t>1 05 02000 00 0000 110</t>
  </si>
  <si>
    <t>Единый налог на вмененный доход для отдельных видов деятельности</t>
  </si>
  <si>
    <t>1 05 03000 00 0000 110</t>
  </si>
  <si>
    <t>1 05 04000 00 0000 110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</si>
  <si>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</si>
  <si>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</si>
  <si>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 на имущество физических лиц</t>
  </si>
  <si>
    <t>Земельный налог</t>
  </si>
  <si>
    <t>1 06 01000 00 0000 110</t>
  </si>
  <si>
    <t>1 06 06000 00 0000 110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</si>
  <si>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</si>
  <si>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</si>
  <si>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</si>
  <si>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</si>
  <si>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 xml:space="preserve"> 1 08 03000 00 0000 110</t>
  </si>
  <si>
    <t>1 08 07000 00 0000 110</t>
  </si>
  <si>
    <t>Прочие безвозмездные поступления в бюджеты муниципальных районов</t>
  </si>
  <si>
    <t>2 02 10000 00 0000 150</t>
  </si>
  <si>
    <t>2 02 20000 00 0000 150</t>
  </si>
  <si>
    <t>2 02 30000 00 0000 150</t>
  </si>
  <si>
    <t>2 02 40000 00 0000 150</t>
  </si>
  <si>
    <t>2 07 05000 00 0000 150</t>
  </si>
  <si>
    <t>2 19 0000000 0000 150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</si>
  <si>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</si>
  <si>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руб.</t>
  </si>
  <si>
    <t>%</t>
  </si>
  <si>
    <t>Прогноз на 2022 год</t>
  </si>
  <si>
    <t>Прогноз на 2023 год</t>
  </si>
  <si>
    <t>-</t>
  </si>
  <si>
    <t>Оценка
 2021 год</t>
  </si>
  <si>
    <t>Сравнение
2022 с 2020</t>
  </si>
  <si>
    <t>Сравнение
2022 с 2021</t>
  </si>
  <si>
    <t>Прогноз на 2024 год</t>
  </si>
  <si>
    <t>Отчет за 
2020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</si>
</sst>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4">
      <alignment horizontal="left" wrapText="1" indent="2"/>
    </xf>
    <xf numFmtId="49" fontId="4" fillId="0" borderId="5">
      <alignment horizontal="center"/>
    </xf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4" fontId="3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6" fillId="2" borderId="7" xfId="2" applyNumberFormat="1" applyFont="1" applyFill="1" applyBorder="1" applyProtection="1">
      <alignment horizontal="center"/>
    </xf>
    <xf numFmtId="49" fontId="5" fillId="0" borderId="7" xfId="2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justify" vertical="top" wrapText="1"/>
    </xf>
    <xf numFmtId="0" fontId="6" fillId="2" borderId="1" xfId="1" applyNumberFormat="1" applyFont="1" applyFill="1" applyBorder="1" applyAlignment="1" applyProtection="1">
      <alignment horizontal="justify" vertical="top" wrapText="1"/>
    </xf>
    <xf numFmtId="49" fontId="5" fillId="2" borderId="7" xfId="2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9" xfId="0" applyFont="1" applyBorder="1" applyAlignment="1">
      <alignment horizontal="right" wrapText="1"/>
    </xf>
    <xf numFmtId="0" fontId="0" fillId="0" borderId="9" xfId="0" applyBorder="1" applyAlignment="1">
      <alignment horizontal="right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tabSelected="1" topLeftCell="A16" zoomScaleNormal="100" zoomScaleSheetLayoutView="70" workbookViewId="0">
      <selection activeCell="A33" sqref="A33:K33"/>
    </sheetView>
  </sheetViews>
  <sheetFormatPr defaultColWidth="9.140625" defaultRowHeight="15.75"/>
  <cols>
    <col min="1" max="1" width="25.7109375" style="1" customWidth="1"/>
    <col min="2" max="2" width="42.42578125" style="1" customWidth="1"/>
    <col min="3" max="4" width="13" style="1" customWidth="1"/>
    <col min="5" max="5" width="13.28515625" style="1" customWidth="1"/>
    <col min="6" max="6" width="12.28515625" style="1" customWidth="1"/>
    <col min="7" max="7" width="9.5703125" style="1" customWidth="1"/>
    <col min="8" max="8" width="12.85546875" style="1" customWidth="1"/>
    <col min="9" max="9" width="8.7109375" style="1" customWidth="1"/>
    <col min="10" max="10" width="13" style="1" customWidth="1"/>
    <col min="11" max="11" width="12.7109375" style="1" customWidth="1"/>
    <col min="12" max="16384" width="9.140625" style="1"/>
  </cols>
  <sheetData>
    <row r="1" spans="1:14" ht="18.75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4">
      <c r="J3" s="28" t="s">
        <v>28</v>
      </c>
      <c r="K3" s="29"/>
    </row>
    <row r="4" spans="1:14" ht="33" customHeight="1">
      <c r="A4" s="21" t="s">
        <v>0</v>
      </c>
      <c r="B4" s="21" t="s">
        <v>1</v>
      </c>
      <c r="C4" s="22" t="s">
        <v>63</v>
      </c>
      <c r="D4" s="21" t="s">
        <v>59</v>
      </c>
      <c r="E4" s="22" t="s">
        <v>56</v>
      </c>
      <c r="F4" s="25" t="s">
        <v>60</v>
      </c>
      <c r="G4" s="26"/>
      <c r="H4" s="25" t="s">
        <v>61</v>
      </c>
      <c r="I4" s="26"/>
      <c r="J4" s="22" t="s">
        <v>57</v>
      </c>
      <c r="K4" s="22" t="s">
        <v>62</v>
      </c>
    </row>
    <row r="5" spans="1:14">
      <c r="A5" s="21"/>
      <c r="B5" s="21"/>
      <c r="C5" s="23"/>
      <c r="D5" s="21"/>
      <c r="E5" s="24"/>
      <c r="F5" s="19" t="s">
        <v>54</v>
      </c>
      <c r="G5" s="19" t="s">
        <v>55</v>
      </c>
      <c r="H5" s="19" t="s">
        <v>54</v>
      </c>
      <c r="I5" s="19" t="s">
        <v>55</v>
      </c>
      <c r="J5" s="24"/>
      <c r="K5" s="24"/>
    </row>
    <row r="6" spans="1:14" s="3" customFormat="1" ht="31.5">
      <c r="A6" s="8" t="s">
        <v>2</v>
      </c>
      <c r="B6" s="4" t="s">
        <v>3</v>
      </c>
      <c r="C6" s="6">
        <f>C7+C9+C11+C16+C19+C22</f>
        <v>377246.5</v>
      </c>
      <c r="D6" s="6">
        <f t="shared" ref="D6:K6" si="0">D7+D9+D11+D16+D19+D22</f>
        <v>478201.7</v>
      </c>
      <c r="E6" s="6">
        <f t="shared" si="0"/>
        <v>464690.7</v>
      </c>
      <c r="F6" s="6">
        <f>E6-C6</f>
        <v>87444.200000000012</v>
      </c>
      <c r="G6" s="6">
        <f>E6/C6*100</f>
        <v>123.17959212345244</v>
      </c>
      <c r="H6" s="6">
        <f>E6-D6</f>
        <v>-13511</v>
      </c>
      <c r="I6" s="6">
        <f>E6/D6*100</f>
        <v>97.174623176789211</v>
      </c>
      <c r="J6" s="6">
        <f t="shared" si="0"/>
        <v>459277</v>
      </c>
      <c r="K6" s="6">
        <f t="shared" si="0"/>
        <v>443348.3</v>
      </c>
    </row>
    <row r="7" spans="1:14" s="3" customFormat="1">
      <c r="A7" s="8" t="s">
        <v>4</v>
      </c>
      <c r="B7" s="4" t="s">
        <v>5</v>
      </c>
      <c r="C7" s="6">
        <f>C8</f>
        <v>260013.1</v>
      </c>
      <c r="D7" s="6">
        <f t="shared" ref="D7:K7" si="1">D8</f>
        <v>320111</v>
      </c>
      <c r="E7" s="6">
        <f t="shared" si="1"/>
        <v>322817</v>
      </c>
      <c r="F7" s="6">
        <f t="shared" ref="F7:F31" si="2">E7-C7</f>
        <v>62803.899999999994</v>
      </c>
      <c r="G7" s="6">
        <f t="shared" ref="G7:G31" si="3">E7/C7*100</f>
        <v>124.15412915733862</v>
      </c>
      <c r="H7" s="6">
        <f t="shared" ref="H7:H31" si="4">E7-D7</f>
        <v>2706</v>
      </c>
      <c r="I7" s="6">
        <f t="shared" ref="I7:I31" si="5">E7/D7*100</f>
        <v>100.84533177554036</v>
      </c>
      <c r="J7" s="6">
        <f t="shared" si="1"/>
        <v>315897</v>
      </c>
      <c r="K7" s="6">
        <f t="shared" si="1"/>
        <v>300271</v>
      </c>
    </row>
    <row r="8" spans="1:14">
      <c r="A8" s="2" t="s">
        <v>6</v>
      </c>
      <c r="B8" s="5" t="s">
        <v>7</v>
      </c>
      <c r="C8" s="7">
        <v>260013.1</v>
      </c>
      <c r="D8" s="7">
        <v>320111</v>
      </c>
      <c r="E8" s="7">
        <v>322817</v>
      </c>
      <c r="F8" s="6">
        <f t="shared" si="2"/>
        <v>62803.899999999994</v>
      </c>
      <c r="G8" s="6">
        <f t="shared" si="3"/>
        <v>124.15412915733862</v>
      </c>
      <c r="H8" s="6">
        <f t="shared" si="4"/>
        <v>2706</v>
      </c>
      <c r="I8" s="6">
        <f t="shared" si="5"/>
        <v>100.84533177554036</v>
      </c>
      <c r="J8" s="7">
        <v>315897</v>
      </c>
      <c r="K8" s="7">
        <v>300271</v>
      </c>
    </row>
    <row r="9" spans="1:14" s="3" customFormat="1" ht="63">
      <c r="A9" s="8" t="s">
        <v>8</v>
      </c>
      <c r="B9" s="4" t="s">
        <v>9</v>
      </c>
      <c r="C9" s="6">
        <f>C10</f>
        <v>20827.599999999999</v>
      </c>
      <c r="D9" s="6">
        <f t="shared" ref="D9:K9" si="6">D10</f>
        <v>20500</v>
      </c>
      <c r="E9" s="6">
        <f t="shared" si="6"/>
        <v>21600</v>
      </c>
      <c r="F9" s="6">
        <f t="shared" si="2"/>
        <v>772.40000000000146</v>
      </c>
      <c r="G9" s="6">
        <f t="shared" si="3"/>
        <v>103.70854059037046</v>
      </c>
      <c r="H9" s="6">
        <f t="shared" si="4"/>
        <v>1100</v>
      </c>
      <c r="I9" s="6">
        <f t="shared" si="5"/>
        <v>105.36585365853659</v>
      </c>
      <c r="J9" s="6">
        <f t="shared" si="6"/>
        <v>21600</v>
      </c>
      <c r="K9" s="6">
        <f t="shared" si="6"/>
        <v>21600</v>
      </c>
      <c r="N9"/>
    </row>
    <row r="10" spans="1:14" ht="47.25">
      <c r="A10" s="2" t="s">
        <v>10</v>
      </c>
      <c r="B10" s="5" t="s">
        <v>11</v>
      </c>
      <c r="C10" s="7">
        <v>20827.599999999999</v>
      </c>
      <c r="D10" s="7">
        <v>20500</v>
      </c>
      <c r="E10" s="7">
        <v>21600</v>
      </c>
      <c r="F10" s="6">
        <f t="shared" si="2"/>
        <v>772.40000000000146</v>
      </c>
      <c r="G10" s="6">
        <f t="shared" si="3"/>
        <v>103.70854059037046</v>
      </c>
      <c r="H10" s="6">
        <f t="shared" si="4"/>
        <v>1100</v>
      </c>
      <c r="I10" s="6">
        <f t="shared" si="5"/>
        <v>105.36585365853659</v>
      </c>
      <c r="J10" s="7">
        <v>21600</v>
      </c>
      <c r="K10" s="7">
        <v>21600</v>
      </c>
      <c r="N10"/>
    </row>
    <row r="11" spans="1:14" s="3" customFormat="1" ht="31.5">
      <c r="A11" s="8" t="s">
        <v>12</v>
      </c>
      <c r="B11" s="11" t="s">
        <v>13</v>
      </c>
      <c r="C11" s="6">
        <f>C12+C13+C14+C15</f>
        <v>7709.4999999999991</v>
      </c>
      <c r="D11" s="6">
        <f t="shared" ref="D11:K11" si="7">D12+D13+D14+D15</f>
        <v>2595</v>
      </c>
      <c r="E11" s="6">
        <f t="shared" si="7"/>
        <v>19791</v>
      </c>
      <c r="F11" s="6">
        <f t="shared" si="2"/>
        <v>12081.5</v>
      </c>
      <c r="G11" s="6">
        <f t="shared" si="3"/>
        <v>256.70925481548738</v>
      </c>
      <c r="H11" s="6">
        <f t="shared" si="4"/>
        <v>17196</v>
      </c>
      <c r="I11" s="6">
        <f t="shared" si="5"/>
        <v>762.65895953757217</v>
      </c>
      <c r="J11" s="6">
        <f t="shared" si="7"/>
        <v>21680</v>
      </c>
      <c r="K11" s="6">
        <f t="shared" si="7"/>
        <v>22401</v>
      </c>
      <c r="N11"/>
    </row>
    <row r="12" spans="1:14" ht="37.5" customHeight="1">
      <c r="A12" s="2" t="s">
        <v>14</v>
      </c>
      <c r="B12" s="10" t="s">
        <v>15</v>
      </c>
      <c r="C12" s="7">
        <v>0</v>
      </c>
      <c r="D12" s="7">
        <v>700</v>
      </c>
      <c r="E12" s="7">
        <v>12024</v>
      </c>
      <c r="F12" s="6">
        <f t="shared" si="2"/>
        <v>12024</v>
      </c>
      <c r="G12" s="6" t="s">
        <v>58</v>
      </c>
      <c r="H12" s="6">
        <f t="shared" si="4"/>
        <v>11324</v>
      </c>
      <c r="I12" s="6" t="s">
        <v>58</v>
      </c>
      <c r="J12" s="7">
        <v>13771</v>
      </c>
      <c r="K12" s="7">
        <v>14457</v>
      </c>
    </row>
    <row r="13" spans="1:14" ht="31.5">
      <c r="A13" s="12" t="s">
        <v>30</v>
      </c>
      <c r="B13" s="5" t="s">
        <v>31</v>
      </c>
      <c r="C13" s="7">
        <v>6144.9</v>
      </c>
      <c r="D13" s="7">
        <v>730</v>
      </c>
      <c r="E13" s="7">
        <v>350</v>
      </c>
      <c r="F13" s="6">
        <f t="shared" si="2"/>
        <v>-5794.9</v>
      </c>
      <c r="G13" s="6">
        <f t="shared" si="3"/>
        <v>5.6957802405246634</v>
      </c>
      <c r="H13" s="6">
        <f t="shared" si="4"/>
        <v>-380</v>
      </c>
      <c r="I13" s="6">
        <f t="shared" si="5"/>
        <v>47.945205479452049</v>
      </c>
      <c r="J13" s="7">
        <v>200</v>
      </c>
      <c r="K13" s="7">
        <v>0</v>
      </c>
    </row>
    <row r="14" spans="1:14">
      <c r="A14" s="12" t="s">
        <v>32</v>
      </c>
      <c r="B14" s="16" t="s">
        <v>34</v>
      </c>
      <c r="C14" s="7">
        <v>1337.7</v>
      </c>
      <c r="D14" s="7">
        <v>950</v>
      </c>
      <c r="E14" s="7">
        <v>2100</v>
      </c>
      <c r="F14" s="6">
        <f t="shared" si="2"/>
        <v>762.3</v>
      </c>
      <c r="G14" s="6">
        <f t="shared" si="3"/>
        <v>156.98587127158555</v>
      </c>
      <c r="H14" s="6">
        <f t="shared" si="4"/>
        <v>1150</v>
      </c>
      <c r="I14" s="6">
        <f t="shared" si="5"/>
        <v>221.0526315789474</v>
      </c>
      <c r="J14" s="7">
        <v>2200</v>
      </c>
      <c r="K14" s="7">
        <v>2300</v>
      </c>
    </row>
    <row r="15" spans="1:14" ht="63">
      <c r="A15" s="12" t="s">
        <v>33</v>
      </c>
      <c r="B15" s="16" t="s">
        <v>35</v>
      </c>
      <c r="C15" s="7">
        <v>226.9</v>
      </c>
      <c r="D15" s="7">
        <v>215</v>
      </c>
      <c r="E15" s="7">
        <v>5317</v>
      </c>
      <c r="F15" s="6">
        <f t="shared" si="2"/>
        <v>5090.1000000000004</v>
      </c>
      <c r="G15" s="6">
        <f t="shared" si="3"/>
        <v>2343.3230498016746</v>
      </c>
      <c r="H15" s="6">
        <f t="shared" si="4"/>
        <v>5102</v>
      </c>
      <c r="I15" s="6">
        <f t="shared" si="5"/>
        <v>2473.0232558139533</v>
      </c>
      <c r="J15" s="7">
        <v>5509</v>
      </c>
      <c r="K15" s="7">
        <v>5644</v>
      </c>
    </row>
    <row r="16" spans="1:14" s="3" customFormat="1">
      <c r="A16" s="13" t="s">
        <v>16</v>
      </c>
      <c r="B16" s="4" t="s">
        <v>17</v>
      </c>
      <c r="C16" s="6">
        <f>C17+C18</f>
        <v>29791.600000000002</v>
      </c>
      <c r="D16" s="6">
        <f t="shared" ref="D16:K16" si="8">D17+D18</f>
        <v>31333</v>
      </c>
      <c r="E16" s="6">
        <f t="shared" si="8"/>
        <v>32374</v>
      </c>
      <c r="F16" s="6">
        <f t="shared" si="2"/>
        <v>2582.3999999999978</v>
      </c>
      <c r="G16" s="6">
        <f t="shared" si="3"/>
        <v>108.66821520160043</v>
      </c>
      <c r="H16" s="6">
        <f t="shared" si="4"/>
        <v>1041</v>
      </c>
      <c r="I16" s="6">
        <f t="shared" si="5"/>
        <v>103.322375769955</v>
      </c>
      <c r="J16" s="6">
        <f t="shared" si="8"/>
        <v>32445</v>
      </c>
      <c r="K16" s="6">
        <f t="shared" si="8"/>
        <v>32621</v>
      </c>
    </row>
    <row r="17" spans="1:11">
      <c r="A17" s="12" t="s">
        <v>38</v>
      </c>
      <c r="B17" s="16" t="s">
        <v>36</v>
      </c>
      <c r="C17" s="7">
        <v>20.2</v>
      </c>
      <c r="D17" s="7">
        <v>368</v>
      </c>
      <c r="E17" s="7">
        <v>493</v>
      </c>
      <c r="F17" s="6">
        <f t="shared" si="2"/>
        <v>472.8</v>
      </c>
      <c r="G17" s="6">
        <f t="shared" si="3"/>
        <v>2440.5940594059407</v>
      </c>
      <c r="H17" s="6">
        <f t="shared" si="4"/>
        <v>125</v>
      </c>
      <c r="I17" s="6">
        <f t="shared" si="5"/>
        <v>133.96739130434781</v>
      </c>
      <c r="J17" s="7">
        <v>564</v>
      </c>
      <c r="K17" s="7">
        <v>740</v>
      </c>
    </row>
    <row r="18" spans="1:11">
      <c r="A18" s="12" t="s">
        <v>39</v>
      </c>
      <c r="B18" s="16" t="s">
        <v>37</v>
      </c>
      <c r="C18" s="7">
        <v>29771.4</v>
      </c>
      <c r="D18" s="7">
        <v>30965</v>
      </c>
      <c r="E18" s="7">
        <v>31881</v>
      </c>
      <c r="F18" s="6">
        <f t="shared" si="2"/>
        <v>2109.5999999999985</v>
      </c>
      <c r="G18" s="6">
        <f t="shared" si="3"/>
        <v>107.08599528406457</v>
      </c>
      <c r="H18" s="6">
        <f t="shared" si="4"/>
        <v>916</v>
      </c>
      <c r="I18" s="6">
        <f t="shared" si="5"/>
        <v>102.95817858872923</v>
      </c>
      <c r="J18" s="7">
        <v>31881</v>
      </c>
      <c r="K18" s="7">
        <v>31881</v>
      </c>
    </row>
    <row r="19" spans="1:11" s="3" customFormat="1">
      <c r="A19" s="14" t="s">
        <v>41</v>
      </c>
      <c r="B19" s="17" t="s">
        <v>40</v>
      </c>
      <c r="C19" s="6">
        <f>C20+C21</f>
        <v>3228.8</v>
      </c>
      <c r="D19" s="6">
        <f t="shared" ref="D19:K19" si="9">D20+D21</f>
        <v>4085</v>
      </c>
      <c r="E19" s="6">
        <f t="shared" si="9"/>
        <v>4350</v>
      </c>
      <c r="F19" s="6">
        <f t="shared" si="2"/>
        <v>1121.1999999999998</v>
      </c>
      <c r="G19" s="6">
        <f t="shared" si="3"/>
        <v>134.72497522299304</v>
      </c>
      <c r="H19" s="6">
        <f t="shared" si="4"/>
        <v>265</v>
      </c>
      <c r="I19" s="6">
        <f t="shared" si="5"/>
        <v>106.48714810281518</v>
      </c>
      <c r="J19" s="6">
        <f t="shared" si="9"/>
        <v>4400</v>
      </c>
      <c r="K19" s="6">
        <f t="shared" si="9"/>
        <v>4450</v>
      </c>
    </row>
    <row r="20" spans="1:11" s="3" customFormat="1" ht="78.75">
      <c r="A20" s="15" t="s">
        <v>44</v>
      </c>
      <c r="B20" s="16" t="s">
        <v>42</v>
      </c>
      <c r="C20" s="7">
        <v>3228.8</v>
      </c>
      <c r="D20" s="7">
        <v>4085</v>
      </c>
      <c r="E20" s="7">
        <v>4350</v>
      </c>
      <c r="F20" s="6">
        <f t="shared" si="2"/>
        <v>1121.1999999999998</v>
      </c>
      <c r="G20" s="6">
        <f t="shared" si="3"/>
        <v>134.72497522299304</v>
      </c>
      <c r="H20" s="6">
        <f t="shared" si="4"/>
        <v>265</v>
      </c>
      <c r="I20" s="6">
        <f t="shared" si="5"/>
        <v>106.48714810281518</v>
      </c>
      <c r="J20" s="7">
        <v>4400</v>
      </c>
      <c r="K20" s="7">
        <v>4450</v>
      </c>
    </row>
    <row r="21" spans="1:11" s="3" customFormat="1" ht="47.25">
      <c r="A21" s="15" t="s">
        <v>45</v>
      </c>
      <c r="B21" s="16" t="s">
        <v>43</v>
      </c>
      <c r="C21" s="7">
        <v>0</v>
      </c>
      <c r="D21" s="7">
        <v>0</v>
      </c>
      <c r="E21" s="7">
        <v>0</v>
      </c>
      <c r="F21" s="6">
        <f t="shared" si="2"/>
        <v>0</v>
      </c>
      <c r="G21" s="6">
        <v>0</v>
      </c>
      <c r="H21" s="6">
        <f t="shared" si="4"/>
        <v>0</v>
      </c>
      <c r="I21" s="6" t="s">
        <v>58</v>
      </c>
      <c r="J21" s="7">
        <v>0</v>
      </c>
      <c r="K21" s="7">
        <v>0</v>
      </c>
    </row>
    <row r="22" spans="1:11" s="3" customFormat="1">
      <c r="A22" s="8"/>
      <c r="B22" s="4" t="s">
        <v>18</v>
      </c>
      <c r="C22" s="6">
        <v>55675.9</v>
      </c>
      <c r="D22" s="6">
        <v>99577.7</v>
      </c>
      <c r="E22" s="6">
        <v>63758.7</v>
      </c>
      <c r="F22" s="6">
        <f t="shared" si="2"/>
        <v>8082.7999999999956</v>
      </c>
      <c r="G22" s="6">
        <f t="shared" si="3"/>
        <v>114.51759199222644</v>
      </c>
      <c r="H22" s="6">
        <f t="shared" si="4"/>
        <v>-35819</v>
      </c>
      <c r="I22" s="6">
        <f t="shared" si="5"/>
        <v>64.029094867625986</v>
      </c>
      <c r="J22" s="6">
        <v>63255</v>
      </c>
      <c r="K22" s="6">
        <v>62005.3</v>
      </c>
    </row>
    <row r="23" spans="1:11" s="3" customFormat="1">
      <c r="A23" s="8" t="s">
        <v>19</v>
      </c>
      <c r="B23" s="4" t="s">
        <v>20</v>
      </c>
      <c r="C23" s="6">
        <f>C24+C29+C30</f>
        <v>771050.2</v>
      </c>
      <c r="D23" s="6">
        <f t="shared" ref="D23:K23" si="10">D24+D29+D30</f>
        <v>935254.10000000009</v>
      </c>
      <c r="E23" s="6">
        <f t="shared" si="10"/>
        <v>606096.19999999995</v>
      </c>
      <c r="F23" s="6">
        <f t="shared" si="2"/>
        <v>-164954</v>
      </c>
      <c r="G23" s="6">
        <f t="shared" si="3"/>
        <v>78.606580998228125</v>
      </c>
      <c r="H23" s="6">
        <f t="shared" si="4"/>
        <v>-329157.90000000014</v>
      </c>
      <c r="I23" s="6">
        <f t="shared" si="5"/>
        <v>64.805511143976801</v>
      </c>
      <c r="J23" s="6">
        <f t="shared" si="10"/>
        <v>628159.60000000009</v>
      </c>
      <c r="K23" s="6">
        <f t="shared" si="10"/>
        <v>661445.4</v>
      </c>
    </row>
    <row r="24" spans="1:11" s="3" customFormat="1" ht="63">
      <c r="A24" s="8" t="s">
        <v>21</v>
      </c>
      <c r="B24" s="4" t="s">
        <v>22</v>
      </c>
      <c r="C24" s="6">
        <f>C25+C26+C27+C28</f>
        <v>771548.8</v>
      </c>
      <c r="D24" s="6">
        <f t="shared" ref="D24:K24" si="11">D25+D26+D27+D28</f>
        <v>932254.10000000009</v>
      </c>
      <c r="E24" s="6">
        <f t="shared" si="11"/>
        <v>606096.19999999995</v>
      </c>
      <c r="F24" s="6">
        <f t="shared" si="2"/>
        <v>-165452.60000000009</v>
      </c>
      <c r="G24" s="6">
        <f t="shared" si="3"/>
        <v>78.555782861693245</v>
      </c>
      <c r="H24" s="6">
        <f t="shared" si="4"/>
        <v>-326157.90000000014</v>
      </c>
      <c r="I24" s="6">
        <f t="shared" si="5"/>
        <v>65.014055717212699</v>
      </c>
      <c r="J24" s="6">
        <f t="shared" si="11"/>
        <v>628159.60000000009</v>
      </c>
      <c r="K24" s="6">
        <f t="shared" si="11"/>
        <v>661445.4</v>
      </c>
    </row>
    <row r="25" spans="1:11" ht="31.5">
      <c r="A25" s="9" t="s">
        <v>47</v>
      </c>
      <c r="B25" s="5" t="s">
        <v>23</v>
      </c>
      <c r="C25" s="7">
        <v>56029.7</v>
      </c>
      <c r="D25" s="7">
        <v>14499</v>
      </c>
      <c r="E25" s="7">
        <v>0</v>
      </c>
      <c r="F25" s="6">
        <f t="shared" si="2"/>
        <v>-56029.7</v>
      </c>
      <c r="G25" s="6">
        <f t="shared" si="3"/>
        <v>0</v>
      </c>
      <c r="H25" s="6">
        <f t="shared" si="4"/>
        <v>-14499</v>
      </c>
      <c r="I25" s="6">
        <f t="shared" si="5"/>
        <v>0</v>
      </c>
      <c r="J25" s="7">
        <v>0</v>
      </c>
      <c r="K25" s="7">
        <v>0</v>
      </c>
    </row>
    <row r="26" spans="1:11" ht="47.25">
      <c r="A26" s="9" t="s">
        <v>48</v>
      </c>
      <c r="B26" s="5" t="s">
        <v>24</v>
      </c>
      <c r="C26" s="7">
        <v>222709.9</v>
      </c>
      <c r="D26" s="7">
        <v>372103.9</v>
      </c>
      <c r="E26" s="7">
        <v>25844.6</v>
      </c>
      <c r="F26" s="6">
        <f t="shared" si="2"/>
        <v>-196865.3</v>
      </c>
      <c r="G26" s="6">
        <f t="shared" si="3"/>
        <v>11.604603118226894</v>
      </c>
      <c r="H26" s="6">
        <f t="shared" si="4"/>
        <v>-346259.30000000005</v>
      </c>
      <c r="I26" s="6">
        <f t="shared" si="5"/>
        <v>6.9455332233819638</v>
      </c>
      <c r="J26" s="7">
        <v>8128.3</v>
      </c>
      <c r="K26" s="7">
        <v>10586.1</v>
      </c>
    </row>
    <row r="27" spans="1:11" ht="31.5">
      <c r="A27" s="9" t="s">
        <v>49</v>
      </c>
      <c r="B27" s="5" t="s">
        <v>25</v>
      </c>
      <c r="C27" s="7">
        <v>481330.9</v>
      </c>
      <c r="D27" s="7">
        <v>520085.2</v>
      </c>
      <c r="E27" s="7">
        <v>553575.6</v>
      </c>
      <c r="F27" s="6">
        <f t="shared" si="2"/>
        <v>72244.699999999953</v>
      </c>
      <c r="G27" s="6">
        <f t="shared" si="3"/>
        <v>115.00936258195765</v>
      </c>
      <c r="H27" s="6">
        <f t="shared" si="4"/>
        <v>33490.399999999965</v>
      </c>
      <c r="I27" s="6">
        <f t="shared" si="5"/>
        <v>106.43940646647894</v>
      </c>
      <c r="J27" s="7">
        <v>593355.30000000005</v>
      </c>
      <c r="K27" s="7">
        <v>621024.30000000005</v>
      </c>
    </row>
    <row r="28" spans="1:11">
      <c r="A28" s="9" t="s">
        <v>50</v>
      </c>
      <c r="B28" s="5" t="s">
        <v>26</v>
      </c>
      <c r="C28" s="7">
        <v>11478.3</v>
      </c>
      <c r="D28" s="7">
        <v>25566</v>
      </c>
      <c r="E28" s="7">
        <v>26676</v>
      </c>
      <c r="F28" s="6">
        <f t="shared" si="2"/>
        <v>15197.7</v>
      </c>
      <c r="G28" s="6">
        <f t="shared" si="3"/>
        <v>232.40375316902328</v>
      </c>
      <c r="H28" s="6">
        <f t="shared" si="4"/>
        <v>1110</v>
      </c>
      <c r="I28" s="6">
        <f t="shared" si="5"/>
        <v>104.3417038253931</v>
      </c>
      <c r="J28" s="7">
        <v>26676</v>
      </c>
      <c r="K28" s="7">
        <v>29835</v>
      </c>
    </row>
    <row r="29" spans="1:11" ht="31.5">
      <c r="A29" s="12" t="s">
        <v>51</v>
      </c>
      <c r="B29" s="16" t="s">
        <v>46</v>
      </c>
      <c r="C29" s="7">
        <v>799.7</v>
      </c>
      <c r="D29" s="7">
        <v>3000</v>
      </c>
      <c r="E29" s="7">
        <v>0</v>
      </c>
      <c r="F29" s="6">
        <f t="shared" si="2"/>
        <v>-799.7</v>
      </c>
      <c r="G29" s="6">
        <f t="shared" si="3"/>
        <v>0</v>
      </c>
      <c r="H29" s="6">
        <f t="shared" si="4"/>
        <v>-3000</v>
      </c>
      <c r="I29" s="6">
        <f t="shared" si="5"/>
        <v>0</v>
      </c>
      <c r="J29" s="7"/>
      <c r="K29" s="7"/>
    </row>
    <row r="30" spans="1:11" ht="78.75">
      <c r="A30" s="18" t="s">
        <v>52</v>
      </c>
      <c r="B30" s="16" t="s">
        <v>53</v>
      </c>
      <c r="C30" s="7">
        <v>-1298.3</v>
      </c>
      <c r="D30" s="7"/>
      <c r="E30" s="7">
        <v>0</v>
      </c>
      <c r="F30" s="6">
        <f t="shared" si="2"/>
        <v>1298.3</v>
      </c>
      <c r="G30" s="6">
        <f t="shared" si="3"/>
        <v>0</v>
      </c>
      <c r="H30" s="6">
        <f t="shared" si="4"/>
        <v>0</v>
      </c>
      <c r="I30" s="6" t="s">
        <v>58</v>
      </c>
      <c r="J30" s="7"/>
      <c r="K30" s="7"/>
    </row>
    <row r="31" spans="1:11" s="3" customFormat="1">
      <c r="A31" s="8" t="s">
        <v>27</v>
      </c>
      <c r="B31" s="4"/>
      <c r="C31" s="6">
        <f>C23+C6</f>
        <v>1148296.7</v>
      </c>
      <c r="D31" s="6">
        <f t="shared" ref="D31:K31" si="12">D23+D6</f>
        <v>1413455.8</v>
      </c>
      <c r="E31" s="6">
        <f t="shared" si="12"/>
        <v>1070786.8999999999</v>
      </c>
      <c r="F31" s="6">
        <f t="shared" si="2"/>
        <v>-77509.800000000047</v>
      </c>
      <c r="G31" s="6">
        <f t="shared" si="3"/>
        <v>93.250019790181398</v>
      </c>
      <c r="H31" s="6">
        <f t="shared" si="4"/>
        <v>-342668.90000000014</v>
      </c>
      <c r="I31" s="6">
        <f t="shared" si="5"/>
        <v>75.756659670574763</v>
      </c>
      <c r="J31" s="6">
        <f t="shared" si="12"/>
        <v>1087436.6000000001</v>
      </c>
      <c r="K31" s="6">
        <f t="shared" si="12"/>
        <v>1104793.7</v>
      </c>
    </row>
    <row r="33" spans="1:1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</sheetData>
  <mergeCells count="16">
    <mergeCell ref="A1:K1"/>
    <mergeCell ref="A33:K33"/>
    <mergeCell ref="A34:K34"/>
    <mergeCell ref="A35:K35"/>
    <mergeCell ref="A36:K36"/>
    <mergeCell ref="J3:K3"/>
    <mergeCell ref="A37:K37"/>
    <mergeCell ref="A4:A5"/>
    <mergeCell ref="B4:B5"/>
    <mergeCell ref="C4:C5"/>
    <mergeCell ref="D4:D5"/>
    <mergeCell ref="E4:E5"/>
    <mergeCell ref="J4:J5"/>
    <mergeCell ref="K4:K5"/>
    <mergeCell ref="F4:G4"/>
    <mergeCell ref="H4:I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2021-11-11T06:28:01Z</dcterms:modified>
</cp:coreProperties>
</file>