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5600" windowHeight="11535" activeTab="3"/>
  </bookViews>
  <sheets>
    <sheet name="Перечень и краткое описание" sheetId="6" r:id="rId1"/>
    <sheet name="по источникам обеспечения" sheetId="8" r:id="rId2"/>
    <sheet name="по виду расхода" sheetId="10" r:id="rId3"/>
    <sheet name="индикаторы в %" sheetId="11" r:id="rId4"/>
  </sheets>
  <definedNames>
    <definedName name="_xlnm.Print_Titles" localSheetId="0">'Перечень и краткое описание'!#REF!</definedName>
    <definedName name="_xlnm.Print_Area" localSheetId="0">'Перечень и краткое описание'!$A$1:$S$16</definedName>
  </definedNames>
  <calcPr calcId="145621"/>
</workbook>
</file>

<file path=xl/calcChain.xml><?xml version="1.0" encoding="utf-8"?>
<calcChain xmlns="http://schemas.openxmlformats.org/spreadsheetml/2006/main">
  <c r="E14" i="8" l="1"/>
  <c r="G14" i="8"/>
  <c r="H14" i="8"/>
  <c r="I14" i="8"/>
  <c r="F14" i="8"/>
  <c r="I16" i="10" l="1"/>
  <c r="J16" i="10"/>
  <c r="K16" i="10"/>
  <c r="L16" i="10"/>
  <c r="M16" i="10"/>
  <c r="H16" i="10"/>
  <c r="K10" i="10" l="1"/>
  <c r="K7" i="10" s="1"/>
  <c r="M10" i="10"/>
  <c r="M7" i="10" s="1"/>
  <c r="L10" i="10"/>
  <c r="L7" i="10" s="1"/>
  <c r="J10" i="10"/>
  <c r="J7" i="10" s="1"/>
  <c r="I10" i="10"/>
  <c r="I7" i="10"/>
  <c r="I9" i="10"/>
  <c r="I8" i="10" s="1"/>
  <c r="J9" i="10"/>
  <c r="J8" i="10" s="1"/>
  <c r="K9" i="10"/>
  <c r="K8" i="10" s="1"/>
  <c r="L9" i="10"/>
  <c r="L8" i="10" s="1"/>
  <c r="M9" i="10"/>
  <c r="M8" i="10" s="1"/>
  <c r="H9" i="10"/>
  <c r="H8" i="10" s="1"/>
  <c r="L6" i="10" l="1"/>
  <c r="M6" i="10"/>
  <c r="K6" i="10"/>
  <c r="H10" i="10" l="1"/>
  <c r="J6" i="10" l="1"/>
  <c r="I6" i="10"/>
  <c r="H7" i="10"/>
  <c r="H6" i="10" s="1"/>
  <c r="H6" i="6"/>
  <c r="I6" i="6"/>
  <c r="D19" i="8" l="1"/>
  <c r="D18" i="8"/>
  <c r="I17" i="8"/>
  <c r="I16" i="8" s="1"/>
  <c r="H17" i="8"/>
  <c r="H16" i="8" s="1"/>
  <c r="G17" i="8"/>
  <c r="F17" i="8"/>
  <c r="F16" i="8" s="1"/>
  <c r="E17" i="8"/>
  <c r="E16" i="8" s="1"/>
  <c r="G16" i="8"/>
  <c r="D15" i="8"/>
  <c r="D13" i="8"/>
  <c r="D10" i="8" s="1"/>
  <c r="I10" i="8"/>
  <c r="H10" i="8"/>
  <c r="G10" i="8"/>
  <c r="F10" i="8"/>
  <c r="E10" i="8"/>
  <c r="G7" i="8"/>
  <c r="F7" i="8"/>
  <c r="O10" i="6"/>
  <c r="O8" i="6"/>
  <c r="D17" i="8" l="1"/>
  <c r="D16" i="8" s="1"/>
  <c r="D14" i="8"/>
  <c r="E11" i="8"/>
  <c r="E8" i="8" s="1"/>
  <c r="E12" i="8"/>
  <c r="J7" i="6" s="1"/>
  <c r="J6" i="6" s="1"/>
  <c r="I11" i="8"/>
  <c r="I8" i="8" s="1"/>
  <c r="I12" i="8"/>
  <c r="N7" i="6" s="1"/>
  <c r="N6" i="6" s="1"/>
  <c r="F11" i="8"/>
  <c r="F12" i="8"/>
  <c r="K7" i="6" s="1"/>
  <c r="K6" i="6" s="1"/>
  <c r="G12" i="8"/>
  <c r="L7" i="6" s="1"/>
  <c r="L6" i="6" s="1"/>
  <c r="G11" i="8"/>
  <c r="H11" i="8"/>
  <c r="H8" i="8" s="1"/>
  <c r="H12" i="8"/>
  <c r="M7" i="6" s="1"/>
  <c r="M6" i="6" s="1"/>
  <c r="H7" i="8"/>
  <c r="E7" i="8"/>
  <c r="I7" i="8"/>
  <c r="O6" i="6" l="1"/>
  <c r="O7" i="6"/>
  <c r="H6" i="8"/>
  <c r="E9" i="8"/>
  <c r="E6" i="8"/>
  <c r="D7" i="8"/>
  <c r="G8" i="8"/>
  <c r="G6" i="8" s="1"/>
  <c r="G9" i="8"/>
  <c r="D11" i="8"/>
  <c r="D9" i="8" s="1"/>
  <c r="D12" i="8"/>
  <c r="F9" i="8"/>
  <c r="F8" i="8"/>
  <c r="F6" i="8" s="1"/>
  <c r="I6" i="8"/>
  <c r="I9" i="8"/>
  <c r="H9" i="8"/>
  <c r="D8" i="8" l="1"/>
  <c r="D6" i="8" s="1"/>
</calcChain>
</file>

<file path=xl/sharedStrings.xml><?xml version="1.0" encoding="utf-8"?>
<sst xmlns="http://schemas.openxmlformats.org/spreadsheetml/2006/main" count="237" uniqueCount="118">
  <si>
    <t>Код бюджетной</t>
  </si>
  <si>
    <t>классификации</t>
  </si>
  <si>
    <t>1.1.</t>
  </si>
  <si>
    <t>№ п/п</t>
  </si>
  <si>
    <t>1.2.</t>
  </si>
  <si>
    <t>Срок</t>
  </si>
  <si>
    <t>2.1</t>
  </si>
  <si>
    <t>Всего расходов, тыс.рублей</t>
  </si>
  <si>
    <t>План расходов по годам реализации, тыс.рублей</t>
  </si>
  <si>
    <t>Сумма  перечисленных  ежемесячных платежей составит 100% от плана</t>
  </si>
  <si>
    <t>всего</t>
  </si>
  <si>
    <t>краевой бюджет</t>
  </si>
  <si>
    <t>Исполнитель</t>
  </si>
  <si>
    <t>Наименование муниципальной программы, подпрограммы, мероприятия подпрограммы, отдельного мероприятия</t>
  </si>
  <si>
    <t>Источники ресурсного обеспечения</t>
  </si>
  <si>
    <t>Приобретение жилых помещений в муниципальную собственность на территории Партизанского муниципального района</t>
  </si>
  <si>
    <t>_________________________________</t>
  </si>
  <si>
    <t>1.1</t>
  </si>
  <si>
    <t>1.1.1</t>
  </si>
  <si>
    <t>1.2</t>
  </si>
  <si>
    <t>2023 г. (план)</t>
  </si>
  <si>
    <t>2024 г. (оценка)</t>
  </si>
  <si>
    <t>2025 г. (оценка)</t>
  </si>
  <si>
    <t>2026г. (оценка)</t>
  </si>
  <si>
    <t>2027г. (оценка)</t>
  </si>
  <si>
    <t xml:space="preserve"> Ед. измерения</t>
  </si>
  <si>
    <t>ожидаемые конечные результаты</t>
  </si>
  <si>
    <t>Ежемесячные платежи региональному оператору на капитальный ремонт общего долевого имущества многоквартирных домов</t>
  </si>
  <si>
    <t>2.2</t>
  </si>
  <si>
    <t>Оплата труда работнику отдела опеки и попечительства администрации Партизанского муниципального района, специально уполномоченных осуществлять государственные полномочия;</t>
  </si>
  <si>
    <t>Оплата расходов по организации деятельности работнику отдела опеки и попечительства администрации Партизанского муниципального района, специально уполномоченных осуществлять государственные полномочия (приобретение канцелярских принадлежностей, офисной мебели, приобретение и обслуживание оргтехники, компьютеров и периферийных устройств)</t>
  </si>
  <si>
    <t>исполнение составит 100%</t>
  </si>
  <si>
    <t>отчетный год (2021)</t>
  </si>
  <si>
    <t>текущий год (2022)</t>
  </si>
  <si>
    <t>очередной год (2023)</t>
  </si>
  <si>
    <t>первый год планового периода (2024)</t>
  </si>
  <si>
    <t>второй год планового периода (2025)</t>
  </si>
  <si>
    <t>третий год планового периода (2026)</t>
  </si>
  <si>
    <t>тыс.руб.</t>
  </si>
  <si>
    <t xml:space="preserve">Сведения
о целевых показателях (индикаторах) муниципальной
программы «Проведение мероприятий по обеспечению детей-сирот, детей, оставшихся без попечения родителей, лиц из числа детей-сирот и детей, оставшихся без попечения родителей, жилыми помещениями в Партизанском муниципальном районе на 2023-2027 годы»
 </t>
  </si>
  <si>
    <t>четвертый год планового периода (2027)</t>
  </si>
  <si>
    <t xml:space="preserve"> окончания реализации </t>
  </si>
  <si>
    <t>250,000</t>
  </si>
  <si>
    <t>По источникам ресурсного обеспечения: финансирорвание из федерального и краевого бюджета указана прогнозная  оценка средств</t>
  </si>
  <si>
    <t>2026 г. (оценка)</t>
  </si>
  <si>
    <t>2027 г. (оценка)</t>
  </si>
  <si>
    <t>отдел опеки и попечительства администрации Партизанского муниципального района</t>
  </si>
  <si>
    <t>Федеральный бюджет</t>
  </si>
  <si>
    <t>2</t>
  </si>
  <si>
    <t xml:space="preserve">Отдельные мероприятия  муниципальной программы «Проведение мероприятий по по обеспечению детей-сирот, детей, оставшихся без попечения родителей, лиц из числа детей-сирот и детей, оставшихся без попечения родителей, жилыми помещениями в Партизанском муниципальном районе на 2023-2027 годы» </t>
  </si>
  <si>
    <t>Краевой бюджет</t>
  </si>
  <si>
    <t>Наименование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</si>
  <si>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</si>
  <si>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556</t>
  </si>
  <si>
    <t>10</t>
  </si>
  <si>
    <t>04</t>
  </si>
  <si>
    <t>25902R0820</t>
  </si>
  <si>
    <t>000</t>
  </si>
  <si>
    <t>Закупка товаров, работ и услуг для обеспечения государственных (муниципальных) нужд</t>
  </si>
  <si>
    <t>200</t>
  </si>
  <si>
    <t xml:space="preserve">Иные закупки товаров, работ и услуг для обеспечения государственных (муниципальных) нужд </t>
  </si>
  <si>
    <t>240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</si>
  <si>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</si>
  <si>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</si>
  <si>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</si>
  <si>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</si>
  <si>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</si>
  <si>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25902М0820</t>
  </si>
  <si>
    <t>Раз-дел</t>
  </si>
  <si>
    <t>Под-раз-дел</t>
  </si>
  <si>
    <t>Целевая статья</t>
  </si>
  <si>
    <t>Вид рас-ходов</t>
  </si>
  <si>
    <t xml:space="preserve">Сумма </t>
  </si>
  <si>
    <t>2022 год</t>
  </si>
  <si>
    <t>2023 год</t>
  </si>
  <si>
    <t>2024 год</t>
  </si>
  <si>
    <t>Код бюджетной классификации</t>
  </si>
  <si>
    <t>ГРБС</t>
  </si>
  <si>
    <t>1.1.1.</t>
  </si>
  <si>
    <t>2025 год</t>
  </si>
  <si>
    <t>2026 год</t>
  </si>
  <si>
    <t>2027 год</t>
  </si>
  <si>
    <t>«Проведение мероприятий по обеспечению детей-сирот, детей, оставшихся без попечения родителей, лиц из числа детей-сирот и детей, оставшихся без попечения родителей, жилыми помещениями в Партизанском муниципальном районе на 2023-2027 годы»</t>
  </si>
  <si>
    <t>1.1.1.2</t>
  </si>
  <si>
    <t>1.1.2.</t>
  </si>
  <si>
    <t>1.1.2.1</t>
  </si>
  <si>
    <t>1.2.1.</t>
  </si>
  <si>
    <t>250000000</t>
  </si>
  <si>
    <t xml:space="preserve">Об использовании бюджетных ассигнований бюджета
Партизанского муниципального района на реализацию муниципальной программы:
«Проведение мероприятий по обеспечению детей-сирот, детей, оставшихся без попечения родителей, лиц из числа детей-сирот и детей, оставшихся без попечения родителей, жилыми помещениями в Партизанском муниципальном районе на 2023-2027 годы», (тыс.руб.)
</t>
  </si>
  <si>
    <t xml:space="preserve">Приложение № 1                                                                                                                                                                                  к муниципальной программе «Проведение мероприятийобеспечению детей-сирот, детей, оставшихся без попечения родителей, лиц из числа детей-сирот и детей, оставшихся без попечения родителей, жилыми помещениями в Партизанском муниципальном районе на 2023-2027 годы», утвержденной постановлением администрации Партизанского муниципального района   от ___________ № _____
</t>
  </si>
  <si>
    <t>количество приобретенных жилых помещений за плановый период 35 единиц.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</si>
  <si>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</si>
  <si>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</si>
  <si>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100</t>
  </si>
  <si>
    <t>120</t>
  </si>
  <si>
    <t>1.2.1.1</t>
  </si>
  <si>
    <t>1.2.2.</t>
  </si>
  <si>
    <t>1.2.2.1</t>
  </si>
  <si>
    <t>1.2.3.</t>
  </si>
  <si>
    <t>1.2.3.1.</t>
  </si>
  <si>
    <t>1.2.4.</t>
  </si>
  <si>
    <t>1.2.4.1</t>
  </si>
  <si>
    <t xml:space="preserve">Приобретение детям-сиротам, детям оставшихся без попечения родителей, лиц из числа детей-сирот и детей, оставшихся без попечения родителей, жилыми помещениями в Партизанском муниципальном районе: </t>
  </si>
  <si>
    <t>Оплата труда работнику отдела опеки и попечительства администрации Партизанского муниципального района, специально уполномоченных осуществлять государственные полномочия.</t>
  </si>
  <si>
    <t>Оплата расходов по организации деятельности работнику отдела опеки и попечительства администрации Партизанского муниципального района, специально уполномоченных осуществлять государственные полномочия (приобретение канцелярских принадлежностей, офисной мебели, приобретение и обслуживание оргтехники, компьютеров и периферийных устройств).</t>
  </si>
  <si>
    <t>Ежемесячные платежи региональному оператору на капитальный ремонт общего долевого имущества многоквартирных домов.</t>
  </si>
  <si>
    <t>Приобретение жилых помещений в муниципальную собственность на территории Партизанского муниципального района.</t>
  </si>
  <si>
    <t>Обеспечение мероприятий  по обеспечению детей-сирот, детей, оставшихся без попечения родителей, лиц из числа детей-сирот и детей, оставшихся без попечения родителей, жилыми помещениями в  Партизанского муниципального района, всего.</t>
  </si>
  <si>
    <t xml:space="preserve">Муниципальная программа «Проведение мероприятий по по обеспечению детей-сирот, детей, оставшихся без попечения родителей, лиц из числа детей-сирот и детей, оставшихся без попечения родителей, жилыми помещениями в Партизанском муниципальном районе на 2023-2027 годы». </t>
  </si>
  <si>
    <t>Наименование муниципальной программы, подпрограммы, мероприятия подпрограммы, отдельного мероприятия.</t>
  </si>
  <si>
    <t>«Проведение мероприятий  по обеспечению детей-сирот, детей, оставшихся без попечения родителей, лиц из числа детей-сирот и детей, оставшихся без попечения родителей, жилыми помещениями в Партизанском муниципальном районе на 2023-2027 годы».</t>
  </si>
  <si>
    <t>ед.</t>
  </si>
  <si>
    <t>%</t>
  </si>
  <si>
    <t>количество приобретенных жилых помещений за плановый период 40 единиц.</t>
  </si>
  <si>
    <t xml:space="preserve">                        Приложение № 2                                                                                                                                                                                  к муниципальной программе «Проведение мероприятийобеспечению детей-сирот, детей, оставшихся без попечения родителей, лиц из числа детей-сирот и детей, оставшихся без попечения родителей, жилыми помещениями в Партизанском муниципальном районе на 2023-2027 годы», утвержденной постановлением администрации Партизанского муниципального района   от ___________ № _____
</t>
  </si>
  <si>
    <t xml:space="preserve">Приложение № 1                                                                                                                к муниципальной программе «Проведение мероприятий по обеспечению детей-сирот, детей, оставшихся без попечения родителей, лиц из числа детей-сирот и детей, оставшихся без попечения родителей, жилыми помещениями в Партизанском муниципальном районе на 2023-2027 годы», утвержденной постановлением администрации Партизанского муниципального района от ___________ № _____
</t>
  </si>
  <si>
    <t xml:space="preserve">           Приложение № 3                                                                          к муниципальной программе «Проведение мероприятий по обеспечению детей-сирот, детей, оставшихся без попечения родителей, лиц из числа детей-сирот и детей, оставшихся без попечения родителей, жилыми помещениями в Партизанском муниципальном районе на 2023-2027 годы», утвержденной постановлением администрации Партизанского муниципального района                                          от ___________ № _____</t>
  </si>
  <si>
    <t xml:space="preserve">2. Отдельные мероприятия  муниципальной программы «Проведение мероприятий по обеспечению детей-сирот, детей, оставшихся без попечения родителей, лиц из числа детей-сирот и детей, оставшихся без попечения родителей, жилыми помещениями в Партизанском муниципальном районе на 2023-2027 годы»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</si>
</sst>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.0"/>
    <numFmt numFmtId="166" formatCode="0.00000"/>
  </numFmts>
  <fonts count="42" x14ac:knownFonts="1">
    <font>
      <sz val="10"/>
      <name val="Arial Cyr"/>
      <charset val="204"/>
    </font>
    <font>
      <sz val="11"/>
      <name val="Times New Roman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2"/>
      <charset val="204"/>
    </font>
    <font>
      <b/>
      <sz val="11"/>
      <name val="Arial Cyr"/>
      <charset val="204"/>
    </font>
    <font>
      <sz val="11"/>
      <color rgb="FF000000"/>
      <name val="Times New Roman"/>
      <family val="1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63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1" fontId="36" fillId="0" borderId="18">
      <alignment horizontal="center" vertical="top" shrinkToFit="1"/>
    </xf>
    <xf numFmtId="0" fontId="37" fillId="0" borderId="18">
      <alignment vertical="top" wrapText="1"/>
    </xf>
    <xf numFmtId="0" fontId="35" fillId="13" borderId="2">
      <alignment horizontal="left" vertical="top" wrapText="1"/>
    </xf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9" fillId="4" borderId="10" applyNumberFormat="0" applyAlignment="0" applyProtection="0"/>
    <xf numFmtId="0" fontId="20" fillId="3" borderId="9" applyNumberFormat="0" applyAlignment="0" applyProtection="0"/>
    <xf numFmtId="0" fontId="21" fillId="3" borderId="10" applyNumberFormat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5" fillId="18" borderId="15" applyNumberFormat="0" applyAlignment="0" applyProtection="0"/>
    <xf numFmtId="0" fontId="2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9" fillId="0" borderId="0">
      <alignment vertical="top" wrapText="1"/>
    </xf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5" borderId="16" applyNumberFormat="0" applyFont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</cellStyleXfs>
  <cellXfs count="13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justify" vertical="top" wrapText="1"/>
    </xf>
    <xf numFmtId="0" fontId="16" fillId="0" borderId="2" xfId="0" applyFont="1" applyFill="1" applyBorder="1" applyAlignment="1">
      <alignment vertical="top" wrapText="1"/>
    </xf>
    <xf numFmtId="0" fontId="16" fillId="0" borderId="7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Fill="1" applyAlignment="1">
      <alignment vertical="center" wrapText="1"/>
    </xf>
    <xf numFmtId="4" fontId="0" fillId="0" borderId="0" xfId="0" applyNumberFormat="1"/>
    <xf numFmtId="4" fontId="10" fillId="0" borderId="0" xfId="0" applyNumberFormat="1" applyFont="1"/>
    <xf numFmtId="0" fontId="15" fillId="0" borderId="2" xfId="0" applyFont="1" applyFill="1" applyBorder="1" applyAlignment="1">
      <alignment vertical="top" wrapText="1"/>
    </xf>
    <xf numFmtId="0" fontId="0" fillId="0" borderId="0" xfId="0" applyFont="1" applyBorder="1"/>
    <xf numFmtId="49" fontId="29" fillId="0" borderId="0" xfId="0" applyNumberFormat="1" applyFont="1" applyFill="1" applyBorder="1" applyAlignment="1">
      <alignment horizontal="center" vertical="center" shrinkToFit="1"/>
    </xf>
    <xf numFmtId="49" fontId="29" fillId="0" borderId="3" xfId="0" applyNumberFormat="1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vertical="top" wrapText="1"/>
    </xf>
    <xf numFmtId="2" fontId="0" fillId="0" borderId="3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49" fontId="38" fillId="0" borderId="2" xfId="0" applyNumberFormat="1" applyFont="1" applyFill="1" applyBorder="1" applyAlignment="1">
      <alignment horizontal="center" vertical="center" shrinkToFit="1"/>
    </xf>
    <xf numFmtId="49" fontId="29" fillId="2" borderId="2" xfId="0" applyNumberFormat="1" applyFont="1" applyFill="1" applyBorder="1" applyAlignment="1">
      <alignment horizontal="center" vertical="center" shrinkToFit="1"/>
    </xf>
    <xf numFmtId="49" fontId="29" fillId="0" borderId="2" xfId="0" applyNumberFormat="1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 wrapText="1"/>
    </xf>
    <xf numFmtId="166" fontId="39" fillId="0" borderId="2" xfId="0" applyNumberFormat="1" applyFont="1" applyBorder="1" applyAlignment="1">
      <alignment vertical="center" wrapText="1"/>
    </xf>
    <xf numFmtId="166" fontId="40" fillId="0" borderId="2" xfId="0" applyNumberFormat="1" applyFont="1" applyBorder="1" applyAlignment="1">
      <alignment vertical="center" wrapText="1"/>
    </xf>
    <xf numFmtId="166" fontId="40" fillId="0" borderId="2" xfId="0" applyNumberFormat="1" applyFont="1" applyBorder="1" applyAlignment="1">
      <alignment horizontal="center" vertical="center" wrapText="1"/>
    </xf>
    <xf numFmtId="166" fontId="39" fillId="0" borderId="2" xfId="0" applyNumberFormat="1" applyFont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166" fontId="40" fillId="2" borderId="7" xfId="0" applyNumberFormat="1" applyFont="1" applyFill="1" applyBorder="1" applyAlignment="1">
      <alignment horizontal="center" vertical="center"/>
    </xf>
    <xf numFmtId="166" fontId="40" fillId="2" borderId="2" xfId="0" applyNumberFormat="1" applyFont="1" applyFill="1" applyBorder="1" applyAlignment="1">
      <alignment horizontal="center" vertical="center"/>
    </xf>
    <xf numFmtId="164" fontId="29" fillId="2" borderId="2" xfId="0" applyNumberFormat="1" applyFont="1" applyFill="1" applyBorder="1" applyAlignment="1">
      <alignment horizontal="center" vertical="center" shrinkToFit="1"/>
    </xf>
    <xf numFmtId="164" fontId="38" fillId="0" borderId="2" xfId="0" applyNumberFormat="1" applyFont="1" applyFill="1" applyBorder="1" applyAlignment="1">
      <alignment horizontal="center" vertical="center" shrinkToFit="1"/>
    </xf>
    <xf numFmtId="164" fontId="29" fillId="0" borderId="2" xfId="0" applyNumberFormat="1" applyFont="1" applyFill="1" applyBorder="1" applyAlignment="1">
      <alignment horizontal="center" vertical="center" shrinkToFit="1"/>
    </xf>
    <xf numFmtId="164" fontId="12" fillId="0" borderId="2" xfId="0" applyNumberFormat="1" applyFont="1" applyBorder="1" applyAlignment="1">
      <alignment horizontal="center" vertical="center" wrapText="1"/>
    </xf>
    <xf numFmtId="164" fontId="29" fillId="0" borderId="3" xfId="0" applyNumberFormat="1" applyFont="1" applyFill="1" applyBorder="1" applyAlignment="1">
      <alignment horizontal="center" vertical="center" shrinkToFit="1"/>
    </xf>
    <xf numFmtId="164" fontId="12" fillId="2" borderId="3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255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1" fillId="2" borderId="0" xfId="0" applyFont="1" applyFill="1" applyAlignment="1">
      <alignment horizontal="center" vertical="center"/>
    </xf>
    <xf numFmtId="166" fontId="12" fillId="2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xl26" xfId="19"/>
    <cellStyle name="xl33" xfId="20"/>
    <cellStyle name="xl34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view="pageBreakPreview" zoomScale="90" zoomScaleNormal="90" zoomScaleSheetLayoutView="90" workbookViewId="0">
      <selection activeCell="B9" sqref="B9:P9"/>
    </sheetView>
  </sheetViews>
  <sheetFormatPr defaultRowHeight="15" x14ac:dyDescent="0.2"/>
  <cols>
    <col min="1" max="1" width="7.140625" style="6" customWidth="1"/>
    <col min="2" max="2" width="67.140625" style="1" customWidth="1"/>
    <col min="3" max="3" width="5.42578125" style="6" hidden="1" customWidth="1"/>
    <col min="4" max="4" width="6.5703125" style="6" hidden="1" customWidth="1"/>
    <col min="5" max="5" width="9.7109375" style="6" hidden="1" customWidth="1"/>
    <col min="6" max="6" width="6.5703125" style="3" hidden="1" customWidth="1"/>
    <col min="7" max="7" width="12.85546875" style="3" customWidth="1"/>
    <col min="8" max="9" width="10.42578125" style="3" customWidth="1"/>
    <col min="10" max="10" width="11.42578125" style="3" customWidth="1"/>
    <col min="11" max="14" width="10.42578125" style="3" customWidth="1"/>
    <col min="15" max="15" width="12.5703125" style="3" customWidth="1"/>
    <col min="16" max="16" width="26.5703125" style="3" customWidth="1"/>
    <col min="17" max="17" width="13.85546875" style="2" hidden="1" customWidth="1"/>
    <col min="18" max="18" width="9.140625" style="2" hidden="1" customWidth="1"/>
    <col min="19" max="20" width="9.140625" style="6" hidden="1" customWidth="1"/>
    <col min="21" max="21" width="9.28515625" style="6" hidden="1" customWidth="1"/>
    <col min="22" max="24" width="9.140625" style="6" hidden="1" customWidth="1"/>
    <col min="25" max="16384" width="9.140625" style="6"/>
  </cols>
  <sheetData>
    <row r="1" spans="1:18" s="92" customFormat="1" ht="102.75" customHeight="1" x14ac:dyDescent="0.2">
      <c r="B1" s="1"/>
      <c r="F1" s="3"/>
      <c r="G1" s="3"/>
      <c r="H1" s="3"/>
      <c r="I1" s="93" t="s">
        <v>114</v>
      </c>
      <c r="J1" s="93"/>
      <c r="K1" s="93"/>
      <c r="L1" s="93"/>
      <c r="M1" s="93"/>
      <c r="N1" s="93"/>
      <c r="O1" s="93"/>
      <c r="P1" s="93"/>
      <c r="Q1" s="2"/>
      <c r="R1" s="2"/>
    </row>
    <row r="2" spans="1:18" ht="64.5" customHeight="1" x14ac:dyDescent="0.2">
      <c r="A2" s="129" t="s">
        <v>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8" ht="27" customHeight="1" x14ac:dyDescent="0.2">
      <c r="A3" s="63"/>
      <c r="B3" s="130" t="s">
        <v>13</v>
      </c>
      <c r="C3" s="98" t="s">
        <v>0</v>
      </c>
      <c r="D3" s="98"/>
      <c r="E3" s="98"/>
      <c r="F3" s="98"/>
      <c r="G3" s="98" t="s">
        <v>25</v>
      </c>
      <c r="H3" s="98" t="s">
        <v>5</v>
      </c>
      <c r="I3" s="98"/>
      <c r="J3" s="98"/>
      <c r="K3" s="98"/>
      <c r="L3" s="98"/>
      <c r="M3" s="98"/>
      <c r="N3" s="98"/>
      <c r="O3" s="98"/>
      <c r="P3" s="71"/>
      <c r="Q3" s="6"/>
    </row>
    <row r="4" spans="1:18" ht="81.75" customHeight="1" x14ac:dyDescent="0.2">
      <c r="A4" s="64" t="s">
        <v>3</v>
      </c>
      <c r="B4" s="131"/>
      <c r="C4" s="98" t="s">
        <v>1</v>
      </c>
      <c r="D4" s="98"/>
      <c r="E4" s="98"/>
      <c r="F4" s="98"/>
      <c r="G4" s="98"/>
      <c r="H4" s="72" t="s">
        <v>32</v>
      </c>
      <c r="I4" s="72" t="s">
        <v>33</v>
      </c>
      <c r="J4" s="72" t="s">
        <v>34</v>
      </c>
      <c r="K4" s="72" t="s">
        <v>35</v>
      </c>
      <c r="L4" s="72" t="s">
        <v>36</v>
      </c>
      <c r="M4" s="72" t="s">
        <v>37</v>
      </c>
      <c r="N4" s="72" t="s">
        <v>40</v>
      </c>
      <c r="O4" s="7" t="s">
        <v>41</v>
      </c>
      <c r="P4" s="7" t="s">
        <v>26</v>
      </c>
      <c r="Q4" s="6"/>
    </row>
    <row r="5" spans="1:18" s="62" customFormat="1" ht="19.5" customHeight="1" x14ac:dyDescent="0.2">
      <c r="A5" s="64">
        <v>1</v>
      </c>
      <c r="B5" s="7">
        <v>2</v>
      </c>
      <c r="C5" s="71"/>
      <c r="D5" s="71"/>
      <c r="E5" s="71"/>
      <c r="F5" s="71"/>
      <c r="G5" s="71">
        <v>3</v>
      </c>
      <c r="H5" s="72">
        <v>4</v>
      </c>
      <c r="I5" s="72">
        <v>5</v>
      </c>
      <c r="J5" s="72">
        <v>6</v>
      </c>
      <c r="K5" s="72">
        <v>7</v>
      </c>
      <c r="L5" s="72">
        <v>8</v>
      </c>
      <c r="M5" s="72">
        <v>9</v>
      </c>
      <c r="N5" s="72">
        <v>10</v>
      </c>
      <c r="O5" s="7">
        <v>11</v>
      </c>
      <c r="P5" s="7">
        <v>12</v>
      </c>
      <c r="R5" s="2"/>
    </row>
    <row r="6" spans="1:18" ht="62.25" customHeight="1" x14ac:dyDescent="0.2">
      <c r="A6" s="4">
        <v>1</v>
      </c>
      <c r="B6" s="8" t="s">
        <v>102</v>
      </c>
      <c r="C6" s="25"/>
      <c r="D6" s="25"/>
      <c r="E6" s="25"/>
      <c r="F6" s="26"/>
      <c r="G6" s="70" t="s">
        <v>38</v>
      </c>
      <c r="H6" s="82">
        <f t="shared" ref="H6:N6" si="0">H7+H8+H10+H11</f>
        <v>20470.025999999998</v>
      </c>
      <c r="I6" s="82">
        <f t="shared" si="0"/>
        <v>24000.618000000002</v>
      </c>
      <c r="J6" s="82">
        <f t="shared" si="0"/>
        <v>37490.873080000005</v>
      </c>
      <c r="K6" s="82">
        <f t="shared" si="0"/>
        <v>37490.873080000005</v>
      </c>
      <c r="L6" s="82">
        <f t="shared" si="0"/>
        <v>37490.873079999998</v>
      </c>
      <c r="M6" s="82">
        <f t="shared" si="0"/>
        <v>37490.873080000005</v>
      </c>
      <c r="N6" s="82">
        <f t="shared" si="0"/>
        <v>37490.873079999998</v>
      </c>
      <c r="O6" s="82">
        <f t="shared" ref="O6:O7" si="1">SUM(J6:N6)</f>
        <v>187454.36540000001</v>
      </c>
      <c r="P6" s="70"/>
    </row>
    <row r="7" spans="1:18" ht="59.25" customHeight="1" x14ac:dyDescent="0.2">
      <c r="A7" s="5" t="s">
        <v>2</v>
      </c>
      <c r="B7" s="9" t="s">
        <v>15</v>
      </c>
      <c r="C7" s="25"/>
      <c r="D7" s="25"/>
      <c r="E7" s="25"/>
      <c r="F7" s="26"/>
      <c r="G7" s="27" t="s">
        <v>38</v>
      </c>
      <c r="H7" s="83">
        <v>19630</v>
      </c>
      <c r="I7" s="83">
        <v>22450.143</v>
      </c>
      <c r="J7" s="78">
        <f>'по источникам обеспечения'!E12-J8</f>
        <v>35897.537320000003</v>
      </c>
      <c r="K7" s="78">
        <f>'по источникам обеспечения'!F12-K8</f>
        <v>35869.803890000003</v>
      </c>
      <c r="L7" s="78">
        <f>'по источникам обеспечения'!G12-L8</f>
        <v>35840.96112</v>
      </c>
      <c r="M7" s="78">
        <f>'по источникам обеспечения'!H12-M8</f>
        <v>35810.964640000006</v>
      </c>
      <c r="N7" s="78">
        <f>'по источникам обеспечения'!I12-N8</f>
        <v>35779.768299999996</v>
      </c>
      <c r="O7" s="83">
        <f t="shared" si="1"/>
        <v>179199.03526999999</v>
      </c>
      <c r="P7" s="27" t="s">
        <v>90</v>
      </c>
    </row>
    <row r="8" spans="1:18" ht="48" customHeight="1" x14ac:dyDescent="0.2">
      <c r="A8" s="5" t="s">
        <v>4</v>
      </c>
      <c r="B8" s="10" t="s">
        <v>27</v>
      </c>
      <c r="C8" s="25"/>
      <c r="D8" s="25"/>
      <c r="E8" s="25"/>
      <c r="F8" s="26"/>
      <c r="G8" s="27" t="s">
        <v>38</v>
      </c>
      <c r="H8" s="83">
        <v>145.071</v>
      </c>
      <c r="I8" s="83" t="s">
        <v>42</v>
      </c>
      <c r="J8" s="83">
        <v>250</v>
      </c>
      <c r="K8" s="83">
        <v>250</v>
      </c>
      <c r="L8" s="83">
        <v>250</v>
      </c>
      <c r="M8" s="83">
        <v>250</v>
      </c>
      <c r="N8" s="83">
        <v>250</v>
      </c>
      <c r="O8" s="83">
        <f>SUM(J8:N8)</f>
        <v>1250</v>
      </c>
      <c r="P8" s="27" t="s">
        <v>9</v>
      </c>
    </row>
    <row r="9" spans="1:18" ht="48.75" customHeight="1" x14ac:dyDescent="0.2">
      <c r="A9" s="5">
        <v>2</v>
      </c>
      <c r="B9" s="95" t="s">
        <v>117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8" ht="63.75" customHeight="1" x14ac:dyDescent="0.2">
      <c r="A10" s="134" t="s">
        <v>6</v>
      </c>
      <c r="B10" s="28" t="s">
        <v>29</v>
      </c>
      <c r="C10" s="25"/>
      <c r="D10" s="25"/>
      <c r="E10" s="25"/>
      <c r="F10" s="26"/>
      <c r="G10" s="27" t="s">
        <v>38</v>
      </c>
      <c r="H10" s="81">
        <v>589.53</v>
      </c>
      <c r="I10" s="81">
        <v>666.66899999999998</v>
      </c>
      <c r="J10" s="76">
        <v>693.33576000000005</v>
      </c>
      <c r="K10" s="76">
        <v>721.06919000000005</v>
      </c>
      <c r="L10" s="76">
        <v>749.91196000000002</v>
      </c>
      <c r="M10" s="76">
        <v>779.90844000000004</v>
      </c>
      <c r="N10" s="76">
        <v>811.10478000000001</v>
      </c>
      <c r="O10" s="76">
        <f>SUM(J10:N10)</f>
        <v>3755.3301300000003</v>
      </c>
      <c r="P10" s="27" t="s">
        <v>31</v>
      </c>
    </row>
    <row r="11" spans="1:18" ht="101.25" customHeight="1" x14ac:dyDescent="0.2">
      <c r="A11" s="134" t="s">
        <v>28</v>
      </c>
      <c r="B11" s="28" t="s">
        <v>30</v>
      </c>
      <c r="C11" s="25"/>
      <c r="D11" s="25"/>
      <c r="E11" s="25"/>
      <c r="F11" s="26"/>
      <c r="G11" s="27" t="s">
        <v>38</v>
      </c>
      <c r="H11" s="81">
        <v>105.425</v>
      </c>
      <c r="I11" s="81">
        <v>633.80600000000004</v>
      </c>
      <c r="J11" s="133">
        <v>650</v>
      </c>
      <c r="K11" s="133">
        <v>650</v>
      </c>
      <c r="L11" s="133">
        <v>650</v>
      </c>
      <c r="M11" s="133">
        <v>650</v>
      </c>
      <c r="N11" s="133">
        <v>650</v>
      </c>
      <c r="O11" s="81">
        <v>3250</v>
      </c>
      <c r="P11" s="27" t="s">
        <v>31</v>
      </c>
    </row>
    <row r="12" spans="1:18" ht="9" hidden="1" customHeight="1" x14ac:dyDescent="0.2"/>
    <row r="13" spans="1:18" x14ac:dyDescent="0.2">
      <c r="A13" s="132" t="s">
        <v>16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</row>
    <row r="14" spans="1:18" x14ac:dyDescent="0.2">
      <c r="Q14" s="6"/>
      <c r="R14" s="6"/>
    </row>
    <row r="15" spans="1:18" x14ac:dyDescent="0.2">
      <c r="Q15" s="6"/>
      <c r="R15" s="6"/>
    </row>
    <row r="16" spans="1:18" x14ac:dyDescent="0.2">
      <c r="B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</sheetData>
  <mergeCells count="9">
    <mergeCell ref="I1:P1"/>
    <mergeCell ref="A13:P13"/>
    <mergeCell ref="B9:P9"/>
    <mergeCell ref="A2:P2"/>
    <mergeCell ref="C4:F4"/>
    <mergeCell ref="B3:B4"/>
    <mergeCell ref="C3:F3"/>
    <mergeCell ref="H3:O3"/>
    <mergeCell ref="G3:G4"/>
  </mergeCells>
  <pageMargins left="0.19685039370078741" right="0.19685039370078741" top="0.59055118110236227" bottom="0.19685039370078741" header="0.31496062992125984" footer="0.31496062992125984"/>
  <pageSetup paperSize="9" scale="73" fitToHeight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B1" sqref="B1"/>
    </sheetView>
  </sheetViews>
  <sheetFormatPr defaultRowHeight="12.75" x14ac:dyDescent="0.2"/>
  <cols>
    <col min="1" max="1" width="5.7109375" style="19" customWidth="1"/>
    <col min="2" max="2" width="39.85546875" style="20" customWidth="1"/>
    <col min="3" max="3" width="15.140625" style="20" customWidth="1"/>
    <col min="4" max="4" width="10.85546875" style="20" customWidth="1"/>
    <col min="5" max="5" width="10" style="20" customWidth="1"/>
    <col min="6" max="6" width="12" style="20" customWidth="1"/>
    <col min="7" max="7" width="10.42578125" style="20" customWidth="1"/>
    <col min="8" max="8" width="10.140625" style="20" customWidth="1"/>
    <col min="9" max="9" width="11.42578125" style="20" customWidth="1"/>
    <col min="10" max="10" width="13.28515625" style="20" customWidth="1"/>
    <col min="11" max="15" width="9.140625" style="20" hidden="1" customWidth="1"/>
    <col min="16" max="16" width="2.140625" style="20" customWidth="1"/>
    <col min="17" max="16384" width="9.140625" style="20"/>
  </cols>
  <sheetData>
    <row r="1" spans="1:17" ht="108.75" customHeight="1" x14ac:dyDescent="0.2">
      <c r="A1" s="29"/>
      <c r="B1" s="30"/>
      <c r="C1" s="31"/>
      <c r="D1" s="31"/>
      <c r="E1" s="103" t="s">
        <v>115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7" ht="61.5" customHeight="1" x14ac:dyDescent="0.2">
      <c r="A2" s="114" t="s">
        <v>110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7" s="21" customFormat="1" ht="39" customHeight="1" x14ac:dyDescent="0.2">
      <c r="A3" s="113" t="s">
        <v>43</v>
      </c>
      <c r="B3" s="113"/>
      <c r="C3" s="113"/>
      <c r="D3" s="113"/>
      <c r="E3" s="113"/>
      <c r="F3" s="113"/>
      <c r="G3" s="113"/>
      <c r="H3" s="113"/>
      <c r="I3" s="113"/>
      <c r="J3" s="113"/>
      <c r="K3" s="68"/>
      <c r="L3" s="68"/>
      <c r="M3" s="68"/>
      <c r="N3" s="68"/>
      <c r="O3" s="68"/>
      <c r="P3" s="69"/>
    </row>
    <row r="4" spans="1:17" ht="15" customHeight="1" x14ac:dyDescent="0.2">
      <c r="A4" s="115" t="s">
        <v>3</v>
      </c>
      <c r="B4" s="99" t="s">
        <v>109</v>
      </c>
      <c r="C4" s="99" t="s">
        <v>14</v>
      </c>
      <c r="D4" s="99" t="s">
        <v>7</v>
      </c>
      <c r="E4" s="99" t="s">
        <v>8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101"/>
    </row>
    <row r="5" spans="1:17" ht="30" x14ac:dyDescent="0.2">
      <c r="A5" s="116"/>
      <c r="B5" s="100"/>
      <c r="C5" s="99"/>
      <c r="D5" s="100"/>
      <c r="E5" s="67" t="s">
        <v>20</v>
      </c>
      <c r="F5" s="67" t="s">
        <v>21</v>
      </c>
      <c r="G5" s="67" t="s">
        <v>22</v>
      </c>
      <c r="H5" s="67" t="s">
        <v>44</v>
      </c>
      <c r="I5" s="67" t="s">
        <v>45</v>
      </c>
      <c r="J5" s="67" t="s">
        <v>12</v>
      </c>
      <c r="K5" s="32"/>
      <c r="L5" s="32"/>
      <c r="M5" s="32"/>
      <c r="N5" s="67" t="s">
        <v>23</v>
      </c>
      <c r="O5" s="67" t="s">
        <v>24</v>
      </c>
      <c r="P5" s="102"/>
    </row>
    <row r="6" spans="1:17" ht="15" x14ac:dyDescent="0.2">
      <c r="A6" s="104">
        <v>1</v>
      </c>
      <c r="B6" s="107" t="s">
        <v>108</v>
      </c>
      <c r="C6" s="11" t="s">
        <v>10</v>
      </c>
      <c r="D6" s="77">
        <f>D7+D8</f>
        <v>187454.36540000001</v>
      </c>
      <c r="E6" s="77">
        <f t="shared" ref="E6:I6" si="0">E7+E8</f>
        <v>37490.873080000005</v>
      </c>
      <c r="F6" s="77">
        <f t="shared" si="0"/>
        <v>37490.873080000005</v>
      </c>
      <c r="G6" s="77">
        <f t="shared" si="0"/>
        <v>37490.873080000005</v>
      </c>
      <c r="H6" s="77">
        <f t="shared" si="0"/>
        <v>37490.873080000005</v>
      </c>
      <c r="I6" s="77">
        <f t="shared" si="0"/>
        <v>37490.873080000005</v>
      </c>
      <c r="J6" s="110" t="s">
        <v>46</v>
      </c>
      <c r="K6" s="32"/>
      <c r="L6" s="32"/>
      <c r="M6" s="32"/>
      <c r="N6" s="67"/>
      <c r="O6" s="67"/>
      <c r="P6" s="66"/>
    </row>
    <row r="7" spans="1:17" ht="28.5" x14ac:dyDescent="0.2">
      <c r="A7" s="105"/>
      <c r="B7" s="108"/>
      <c r="C7" s="12" t="s">
        <v>47</v>
      </c>
      <c r="D7" s="77">
        <f>E7+F7+G7+H7+I7</f>
        <v>48643.713150000003</v>
      </c>
      <c r="E7" s="77">
        <f t="shared" ref="E7:I8" si="1">E10</f>
        <v>9728.7426300000006</v>
      </c>
      <c r="F7" s="77">
        <f t="shared" si="1"/>
        <v>9728.7426300000006</v>
      </c>
      <c r="G7" s="77">
        <f t="shared" si="1"/>
        <v>9728.7426300000006</v>
      </c>
      <c r="H7" s="77">
        <f t="shared" si="1"/>
        <v>9728.7426300000006</v>
      </c>
      <c r="I7" s="77">
        <f t="shared" si="1"/>
        <v>9728.7426300000006</v>
      </c>
      <c r="J7" s="110"/>
      <c r="K7" s="32"/>
      <c r="L7" s="32"/>
      <c r="M7" s="32"/>
      <c r="N7" s="67"/>
      <c r="O7" s="67"/>
      <c r="P7" s="66"/>
    </row>
    <row r="8" spans="1:17" ht="48" customHeight="1" x14ac:dyDescent="0.2">
      <c r="A8" s="106"/>
      <c r="B8" s="109"/>
      <c r="C8" s="12" t="s">
        <v>11</v>
      </c>
      <c r="D8" s="77">
        <f>E8+F8+G8+H8+I8</f>
        <v>138810.65225000001</v>
      </c>
      <c r="E8" s="77">
        <f>E11</f>
        <v>27762.130450000004</v>
      </c>
      <c r="F8" s="77">
        <f t="shared" si="1"/>
        <v>27762.130450000004</v>
      </c>
      <c r="G8" s="77">
        <f t="shared" si="1"/>
        <v>27762.130450000001</v>
      </c>
      <c r="H8" s="77">
        <f t="shared" si="1"/>
        <v>27762.130450000001</v>
      </c>
      <c r="I8" s="77">
        <f t="shared" si="1"/>
        <v>27762.130450000001</v>
      </c>
      <c r="J8" s="110"/>
      <c r="K8" s="34"/>
      <c r="L8" s="34"/>
      <c r="M8" s="34"/>
      <c r="N8" s="34"/>
      <c r="O8" s="34"/>
      <c r="P8" s="33"/>
      <c r="Q8" s="22"/>
    </row>
    <row r="9" spans="1:17" ht="14.25" x14ac:dyDescent="0.2">
      <c r="A9" s="111" t="s">
        <v>17</v>
      </c>
      <c r="B9" s="104" t="s">
        <v>107</v>
      </c>
      <c r="C9" s="11" t="s">
        <v>10</v>
      </c>
      <c r="D9" s="78">
        <f>D10+D11</f>
        <v>187454.36539999998</v>
      </c>
      <c r="E9" s="78">
        <f t="shared" ref="E9:I9" si="2">E10+E11</f>
        <v>37490.873080000005</v>
      </c>
      <c r="F9" s="78">
        <f t="shared" si="2"/>
        <v>37490.873080000005</v>
      </c>
      <c r="G9" s="78">
        <f t="shared" si="2"/>
        <v>37490.873080000005</v>
      </c>
      <c r="H9" s="78">
        <f t="shared" si="2"/>
        <v>37490.873080000005</v>
      </c>
      <c r="I9" s="78">
        <f t="shared" si="2"/>
        <v>37490.873080000005</v>
      </c>
      <c r="J9" s="110"/>
      <c r="K9" s="34"/>
      <c r="L9" s="34"/>
      <c r="M9" s="34"/>
      <c r="N9" s="34"/>
      <c r="O9" s="34"/>
      <c r="P9" s="33"/>
      <c r="Q9" s="22"/>
    </row>
    <row r="10" spans="1:17" ht="30" x14ac:dyDescent="0.2">
      <c r="A10" s="112"/>
      <c r="B10" s="105"/>
      <c r="C10" s="13" t="s">
        <v>47</v>
      </c>
      <c r="D10" s="78">
        <f>D13</f>
        <v>48643.713150000003</v>
      </c>
      <c r="E10" s="78">
        <f t="shared" ref="E10:I10" si="3">E13</f>
        <v>9728.7426300000006</v>
      </c>
      <c r="F10" s="78">
        <f t="shared" si="3"/>
        <v>9728.7426300000006</v>
      </c>
      <c r="G10" s="78">
        <f t="shared" si="3"/>
        <v>9728.7426300000006</v>
      </c>
      <c r="H10" s="78">
        <f t="shared" si="3"/>
        <v>9728.7426300000006</v>
      </c>
      <c r="I10" s="78">
        <f t="shared" si="3"/>
        <v>9728.7426300000006</v>
      </c>
      <c r="J10" s="110"/>
      <c r="K10" s="34"/>
      <c r="L10" s="34"/>
      <c r="M10" s="34"/>
      <c r="N10" s="34"/>
      <c r="O10" s="34"/>
      <c r="P10" s="33"/>
      <c r="Q10" s="22"/>
    </row>
    <row r="11" spans="1:17" ht="30" x14ac:dyDescent="0.2">
      <c r="A11" s="112"/>
      <c r="B11" s="106"/>
      <c r="C11" s="13" t="s">
        <v>11</v>
      </c>
      <c r="D11" s="78">
        <f>D14+D16</f>
        <v>138810.65224999998</v>
      </c>
      <c r="E11" s="78">
        <f t="shared" ref="E11:I11" si="4">E14+E16</f>
        <v>27762.130450000004</v>
      </c>
      <c r="F11" s="78">
        <f t="shared" si="4"/>
        <v>27762.130450000004</v>
      </c>
      <c r="G11" s="78">
        <f t="shared" si="4"/>
        <v>27762.130450000001</v>
      </c>
      <c r="H11" s="78">
        <f t="shared" si="4"/>
        <v>27762.130450000001</v>
      </c>
      <c r="I11" s="78">
        <f t="shared" si="4"/>
        <v>27762.130450000001</v>
      </c>
      <c r="J11" s="110"/>
      <c r="K11" s="34"/>
      <c r="L11" s="34"/>
      <c r="M11" s="34"/>
      <c r="N11" s="34"/>
      <c r="O11" s="34"/>
      <c r="P11" s="33"/>
      <c r="Q11" s="22"/>
    </row>
    <row r="12" spans="1:17" ht="14.25" x14ac:dyDescent="0.2">
      <c r="A12" s="112" t="s">
        <v>18</v>
      </c>
      <c r="B12" s="104" t="s">
        <v>106</v>
      </c>
      <c r="C12" s="11" t="s">
        <v>10</v>
      </c>
      <c r="D12" s="78">
        <f>D13+D14</f>
        <v>180449.03526999999</v>
      </c>
      <c r="E12" s="78">
        <f t="shared" ref="E12:I12" si="5">E13+E14</f>
        <v>36147.537320000003</v>
      </c>
      <c r="F12" s="78">
        <f t="shared" si="5"/>
        <v>36119.803890000003</v>
      </c>
      <c r="G12" s="78">
        <f t="shared" si="5"/>
        <v>36090.96112</v>
      </c>
      <c r="H12" s="78">
        <f t="shared" si="5"/>
        <v>36060.964640000006</v>
      </c>
      <c r="I12" s="78">
        <f t="shared" si="5"/>
        <v>36029.768299999996</v>
      </c>
      <c r="J12" s="110"/>
      <c r="K12" s="34"/>
      <c r="L12" s="34"/>
      <c r="M12" s="34"/>
      <c r="N12" s="34"/>
      <c r="O12" s="34"/>
      <c r="P12" s="33"/>
      <c r="Q12" s="22"/>
    </row>
    <row r="13" spans="1:17" ht="30" x14ac:dyDescent="0.2">
      <c r="A13" s="112"/>
      <c r="B13" s="105"/>
      <c r="C13" s="13" t="s">
        <v>47</v>
      </c>
      <c r="D13" s="78">
        <f>SUM(E13:I13)</f>
        <v>48643.713150000003</v>
      </c>
      <c r="E13" s="78">
        <v>9728.7426300000006</v>
      </c>
      <c r="F13" s="78">
        <v>9728.7426300000006</v>
      </c>
      <c r="G13" s="78">
        <v>9728.7426300000006</v>
      </c>
      <c r="H13" s="78">
        <v>9728.7426300000006</v>
      </c>
      <c r="I13" s="78">
        <v>9728.7426300000006</v>
      </c>
      <c r="J13" s="110"/>
      <c r="K13" s="34"/>
      <c r="L13" s="34"/>
      <c r="M13" s="34"/>
      <c r="N13" s="34"/>
      <c r="O13" s="34"/>
      <c r="P13" s="33"/>
      <c r="Q13" s="22"/>
    </row>
    <row r="14" spans="1:17" ht="22.5" customHeight="1" x14ac:dyDescent="0.2">
      <c r="A14" s="112"/>
      <c r="B14" s="106"/>
      <c r="C14" s="13" t="s">
        <v>11</v>
      </c>
      <c r="D14" s="78">
        <f>SUM(E14:I14)</f>
        <v>131805.32212</v>
      </c>
      <c r="E14" s="78">
        <f>27762.13045-E16</f>
        <v>26418.794690000002</v>
      </c>
      <c r="F14" s="78">
        <f>27762.13045-F16</f>
        <v>26391.061260000002</v>
      </c>
      <c r="G14" s="78">
        <f t="shared" ref="G14:I14" si="6">27762.13045-G16</f>
        <v>26362.218489999999</v>
      </c>
      <c r="H14" s="78">
        <f t="shared" si="6"/>
        <v>26332.222010000001</v>
      </c>
      <c r="I14" s="78">
        <f t="shared" si="6"/>
        <v>26301.025669999999</v>
      </c>
      <c r="J14" s="110"/>
      <c r="K14" s="34"/>
      <c r="L14" s="34"/>
      <c r="M14" s="34"/>
      <c r="N14" s="34"/>
      <c r="O14" s="34"/>
      <c r="P14" s="33"/>
      <c r="Q14" s="22"/>
    </row>
    <row r="15" spans="1:17" ht="44.25" customHeight="1" x14ac:dyDescent="0.2">
      <c r="A15" s="23" t="s">
        <v>19</v>
      </c>
      <c r="B15" s="35" t="s">
        <v>105</v>
      </c>
      <c r="C15" s="13" t="s">
        <v>11</v>
      </c>
      <c r="D15" s="79">
        <f>SUM(E15:I15)</f>
        <v>1250</v>
      </c>
      <c r="E15" s="79">
        <v>250</v>
      </c>
      <c r="F15" s="79">
        <v>250</v>
      </c>
      <c r="G15" s="79">
        <v>250</v>
      </c>
      <c r="H15" s="79">
        <v>250</v>
      </c>
      <c r="I15" s="79">
        <v>250</v>
      </c>
      <c r="J15" s="110"/>
      <c r="K15" s="34"/>
      <c r="L15" s="34"/>
      <c r="M15" s="34"/>
      <c r="N15" s="34"/>
      <c r="O15" s="34"/>
      <c r="P15" s="33"/>
      <c r="Q15" s="22"/>
    </row>
    <row r="16" spans="1:17" x14ac:dyDescent="0.2">
      <c r="A16" s="112" t="s">
        <v>48</v>
      </c>
      <c r="B16" s="107" t="s">
        <v>49</v>
      </c>
      <c r="C16" s="36" t="s">
        <v>50</v>
      </c>
      <c r="D16" s="80">
        <f>D17</f>
        <v>7005.3301300000003</v>
      </c>
      <c r="E16" s="80">
        <f t="shared" ref="E16:I16" si="7">E17</f>
        <v>1343.3357599999999</v>
      </c>
      <c r="F16" s="80">
        <f t="shared" si="7"/>
        <v>1371.0691900000002</v>
      </c>
      <c r="G16" s="80">
        <f t="shared" si="7"/>
        <v>1399.9119599999999</v>
      </c>
      <c r="H16" s="80">
        <f t="shared" si="7"/>
        <v>1429.9084400000002</v>
      </c>
      <c r="I16" s="80">
        <f t="shared" si="7"/>
        <v>1461.1047800000001</v>
      </c>
      <c r="J16" s="110"/>
      <c r="K16" s="34"/>
      <c r="L16" s="34"/>
      <c r="M16" s="34"/>
      <c r="N16" s="34"/>
      <c r="O16" s="34"/>
      <c r="P16" s="33"/>
      <c r="Q16" s="22"/>
    </row>
    <row r="17" spans="1:17" ht="103.5" customHeight="1" x14ac:dyDescent="0.2">
      <c r="A17" s="112"/>
      <c r="B17" s="109"/>
      <c r="C17" s="37" t="s">
        <v>50</v>
      </c>
      <c r="D17" s="79">
        <f t="shared" ref="D17:D19" si="8">SUM(E17:J17)</f>
        <v>7005.3301300000003</v>
      </c>
      <c r="E17" s="79">
        <f>SUM(E18:E19)</f>
        <v>1343.3357599999999</v>
      </c>
      <c r="F17" s="79">
        <f>SUM(F18:F19)</f>
        <v>1371.0691900000002</v>
      </c>
      <c r="G17" s="79">
        <f>SUM(G18:G19)</f>
        <v>1399.9119599999999</v>
      </c>
      <c r="H17" s="79">
        <f>SUM(H18:H19)</f>
        <v>1429.9084400000002</v>
      </c>
      <c r="I17" s="79">
        <f>SUM(I18:I19)</f>
        <v>1461.1047800000001</v>
      </c>
      <c r="J17" s="110"/>
      <c r="K17" s="34"/>
      <c r="L17" s="34"/>
      <c r="M17" s="34"/>
      <c r="N17" s="34"/>
      <c r="O17" s="34"/>
      <c r="P17" s="33"/>
      <c r="Q17" s="22"/>
    </row>
    <row r="18" spans="1:17" ht="68.25" customHeight="1" x14ac:dyDescent="0.2">
      <c r="A18" s="23" t="s">
        <v>6</v>
      </c>
      <c r="B18" s="37" t="s">
        <v>103</v>
      </c>
      <c r="C18" s="37" t="s">
        <v>50</v>
      </c>
      <c r="D18" s="79">
        <f t="shared" si="8"/>
        <v>3755.3301300000003</v>
      </c>
      <c r="E18" s="76">
        <v>693.33576000000005</v>
      </c>
      <c r="F18" s="76">
        <v>721.06919000000005</v>
      </c>
      <c r="G18" s="76">
        <v>749.91196000000002</v>
      </c>
      <c r="H18" s="76">
        <v>779.90844000000004</v>
      </c>
      <c r="I18" s="76">
        <v>811.10478000000001</v>
      </c>
      <c r="J18" s="110"/>
      <c r="K18" s="34"/>
      <c r="L18" s="34"/>
      <c r="M18" s="34"/>
      <c r="N18" s="34"/>
      <c r="O18" s="34"/>
      <c r="P18" s="33"/>
      <c r="Q18" s="22"/>
    </row>
    <row r="19" spans="1:17" ht="127.5" x14ac:dyDescent="0.2">
      <c r="A19" s="23" t="s">
        <v>28</v>
      </c>
      <c r="B19" s="37" t="s">
        <v>104</v>
      </c>
      <c r="C19" s="37" t="s">
        <v>50</v>
      </c>
      <c r="D19" s="79">
        <f t="shared" si="8"/>
        <v>3250</v>
      </c>
      <c r="E19" s="79">
        <v>650</v>
      </c>
      <c r="F19" s="79">
        <v>650</v>
      </c>
      <c r="G19" s="79">
        <v>650</v>
      </c>
      <c r="H19" s="79">
        <v>650</v>
      </c>
      <c r="I19" s="79">
        <v>650</v>
      </c>
      <c r="J19" s="110"/>
      <c r="K19" s="34"/>
      <c r="L19" s="34"/>
      <c r="M19" s="34"/>
      <c r="N19" s="34"/>
      <c r="O19" s="34"/>
      <c r="P19" s="33"/>
      <c r="Q19" s="22"/>
    </row>
    <row r="20" spans="1:17" ht="15" x14ac:dyDescent="0.2">
      <c r="A20" s="14"/>
      <c r="B20" s="21"/>
    </row>
    <row r="21" spans="1:17" ht="15" x14ac:dyDescent="0.2">
      <c r="A21" s="14"/>
      <c r="B21" s="21"/>
    </row>
    <row r="22" spans="1:17" ht="15" x14ac:dyDescent="0.2">
      <c r="A22" s="14"/>
      <c r="B22" s="21"/>
    </row>
    <row r="23" spans="1:17" ht="15" x14ac:dyDescent="0.2">
      <c r="A23" s="14"/>
      <c r="B23" s="21"/>
    </row>
    <row r="24" spans="1:17" ht="14.25" x14ac:dyDescent="0.2">
      <c r="A24" s="15"/>
      <c r="B24" s="21"/>
    </row>
    <row r="25" spans="1:17" ht="14.25" x14ac:dyDescent="0.2">
      <c r="A25" s="15"/>
      <c r="B25" s="21"/>
    </row>
    <row r="26" spans="1:17" ht="15" x14ac:dyDescent="0.2">
      <c r="A26" s="16"/>
      <c r="B26" s="21"/>
    </row>
    <row r="27" spans="1:17" x14ac:dyDescent="0.2">
      <c r="A27" s="17"/>
      <c r="B27" s="21"/>
    </row>
    <row r="28" spans="1:17" x14ac:dyDescent="0.2">
      <c r="A28" s="18"/>
      <c r="B28" s="21"/>
    </row>
    <row r="29" spans="1:17" x14ac:dyDescent="0.2">
      <c r="A29" s="18"/>
      <c r="B29" s="21"/>
    </row>
  </sheetData>
  <mergeCells count="18">
    <mergeCell ref="A6:A8"/>
    <mergeCell ref="B6:B8"/>
    <mergeCell ref="J6:J19"/>
    <mergeCell ref="A9:A11"/>
    <mergeCell ref="B9:B11"/>
    <mergeCell ref="A12:A14"/>
    <mergeCell ref="B12:B14"/>
    <mergeCell ref="A16:A17"/>
    <mergeCell ref="B16:B17"/>
    <mergeCell ref="C4:C5"/>
    <mergeCell ref="D4:D5"/>
    <mergeCell ref="E4:O4"/>
    <mergeCell ref="P4:P5"/>
    <mergeCell ref="E1:P1"/>
    <mergeCell ref="A3:J3"/>
    <mergeCell ref="A2:P2"/>
    <mergeCell ref="A4:A5"/>
    <mergeCell ref="B4:B5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zoomScaleNormal="100" workbookViewId="0">
      <selection activeCell="B1" sqref="B1"/>
    </sheetView>
  </sheetViews>
  <sheetFormatPr defaultRowHeight="12.75" x14ac:dyDescent="0.2"/>
  <cols>
    <col min="1" max="1" width="7.42578125" customWidth="1"/>
    <col min="2" max="2" width="46.140625" customWidth="1"/>
    <col min="3" max="4" width="9.42578125" bestFit="1" customWidth="1"/>
    <col min="6" max="6" width="12.42578125" bestFit="1" customWidth="1"/>
    <col min="9" max="10" width="9.28515625" bestFit="1" customWidth="1"/>
    <col min="11" max="11" width="11" customWidth="1"/>
    <col min="12" max="12" width="10.5703125" customWidth="1"/>
    <col min="13" max="13" width="11.42578125" customWidth="1"/>
    <col min="14" max="14" width="13.85546875" bestFit="1" customWidth="1"/>
    <col min="16" max="16" width="13.85546875" bestFit="1" customWidth="1"/>
  </cols>
  <sheetData>
    <row r="1" spans="1:22" ht="177.75" customHeight="1" x14ac:dyDescent="0.2">
      <c r="H1" s="117" t="s">
        <v>116</v>
      </c>
      <c r="I1" s="117"/>
      <c r="J1" s="117"/>
      <c r="K1" s="117"/>
      <c r="L1" s="117"/>
      <c r="M1" s="117"/>
      <c r="N1" s="47"/>
      <c r="O1" s="47"/>
      <c r="P1" s="47"/>
      <c r="Q1" s="47"/>
      <c r="R1" s="47"/>
      <c r="S1" s="47"/>
      <c r="T1" s="47"/>
      <c r="U1" s="47"/>
      <c r="V1" s="47"/>
    </row>
    <row r="2" spans="1:22" ht="65.25" customHeight="1" x14ac:dyDescent="0.2">
      <c r="B2" s="118" t="s">
        <v>88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22" ht="15.75" customHeight="1" x14ac:dyDescent="0.2">
      <c r="A3" s="125" t="s">
        <v>3</v>
      </c>
      <c r="B3" s="122" t="s">
        <v>51</v>
      </c>
      <c r="C3" s="121" t="s">
        <v>76</v>
      </c>
      <c r="D3" s="121"/>
      <c r="E3" s="121"/>
      <c r="F3" s="121"/>
      <c r="G3" s="121"/>
      <c r="H3" s="126" t="s">
        <v>72</v>
      </c>
      <c r="I3" s="126"/>
      <c r="J3" s="126"/>
      <c r="K3" s="126"/>
      <c r="L3" s="126"/>
      <c r="M3" s="126"/>
    </row>
    <row r="4" spans="1:22" ht="31.5" customHeight="1" x14ac:dyDescent="0.2">
      <c r="A4" s="125"/>
      <c r="B4" s="123"/>
      <c r="C4" s="121" t="s">
        <v>77</v>
      </c>
      <c r="D4" s="121" t="s">
        <v>68</v>
      </c>
      <c r="E4" s="121" t="s">
        <v>69</v>
      </c>
      <c r="F4" s="121" t="s">
        <v>70</v>
      </c>
      <c r="G4" s="121" t="s">
        <v>71</v>
      </c>
      <c r="H4" s="119" t="s">
        <v>73</v>
      </c>
      <c r="I4" s="119" t="s">
        <v>74</v>
      </c>
      <c r="J4" s="119" t="s">
        <v>75</v>
      </c>
      <c r="K4" s="119" t="s">
        <v>79</v>
      </c>
      <c r="L4" s="119" t="s">
        <v>80</v>
      </c>
      <c r="M4" s="119" t="s">
        <v>81</v>
      </c>
    </row>
    <row r="5" spans="1:22" ht="38.25" customHeight="1" x14ac:dyDescent="0.2">
      <c r="A5" s="125"/>
      <c r="B5" s="124"/>
      <c r="C5" s="121"/>
      <c r="D5" s="121"/>
      <c r="E5" s="121"/>
      <c r="F5" s="121"/>
      <c r="G5" s="121"/>
      <c r="H5" s="120"/>
      <c r="I5" s="120"/>
      <c r="J5" s="120"/>
      <c r="K5" s="120"/>
      <c r="L5" s="120"/>
      <c r="M5" s="120"/>
    </row>
    <row r="6" spans="1:22" ht="111.75" customHeight="1" x14ac:dyDescent="0.2">
      <c r="A6" s="43">
        <v>1</v>
      </c>
      <c r="B6" s="42" t="s">
        <v>82</v>
      </c>
      <c r="C6" s="60">
        <v>556</v>
      </c>
      <c r="D6" s="60">
        <v>10</v>
      </c>
      <c r="E6" s="59" t="s">
        <v>55</v>
      </c>
      <c r="F6" s="58" t="s">
        <v>87</v>
      </c>
      <c r="G6" s="59" t="s">
        <v>57</v>
      </c>
      <c r="H6" s="84">
        <f>H7+H12</f>
        <v>24000.61708</v>
      </c>
      <c r="I6" s="84">
        <f>I7+I12</f>
        <v>37490.873080000005</v>
      </c>
      <c r="J6" s="84">
        <f t="shared" ref="J6:M6" si="0">J7+J12</f>
        <v>37490.873080000005</v>
      </c>
      <c r="K6" s="84">
        <f t="shared" si="0"/>
        <v>37490.873080000005</v>
      </c>
      <c r="L6" s="84">
        <f t="shared" si="0"/>
        <v>37490.873080000005</v>
      </c>
      <c r="M6" s="84">
        <f t="shared" si="0"/>
        <v>37490.873080000005</v>
      </c>
      <c r="N6" s="48"/>
    </row>
    <row r="7" spans="1:22" s="46" customFormat="1" ht="78.75" x14ac:dyDescent="0.2">
      <c r="A7" s="45" t="s">
        <v>2</v>
      </c>
      <c r="B7" s="40" t="s">
        <v>52</v>
      </c>
      <c r="C7" s="57" t="s">
        <v>53</v>
      </c>
      <c r="D7" s="57" t="s">
        <v>54</v>
      </c>
      <c r="E7" s="57" t="s">
        <v>55</v>
      </c>
      <c r="F7" s="57" t="s">
        <v>56</v>
      </c>
      <c r="G7" s="57" t="s">
        <v>57</v>
      </c>
      <c r="H7" s="85">
        <f>H8+H10</f>
        <v>9728.7426300000006</v>
      </c>
      <c r="I7" s="85">
        <f t="shared" ref="I7:M7" si="1">I8+I10</f>
        <v>9728.7426300000006</v>
      </c>
      <c r="J7" s="85">
        <f t="shared" si="1"/>
        <v>9728.7426300000006</v>
      </c>
      <c r="K7" s="85">
        <f t="shared" si="1"/>
        <v>9728.7426300000006</v>
      </c>
      <c r="L7" s="85">
        <f t="shared" si="1"/>
        <v>9728.7426300000006</v>
      </c>
      <c r="M7" s="85">
        <f t="shared" si="1"/>
        <v>9728.7426300000006</v>
      </c>
      <c r="N7" s="48"/>
    </row>
    <row r="8" spans="1:22" ht="47.25" x14ac:dyDescent="0.2">
      <c r="A8" s="44" t="s">
        <v>78</v>
      </c>
      <c r="B8" s="38" t="s">
        <v>58</v>
      </c>
      <c r="C8" s="59" t="s">
        <v>53</v>
      </c>
      <c r="D8" s="59" t="s">
        <v>54</v>
      </c>
      <c r="E8" s="59" t="s">
        <v>55</v>
      </c>
      <c r="F8" s="59" t="s">
        <v>56</v>
      </c>
      <c r="G8" s="59" t="s">
        <v>59</v>
      </c>
      <c r="H8" s="86">
        <f>H9</f>
        <v>0</v>
      </c>
      <c r="I8" s="86">
        <f t="shared" ref="I8:M8" si="2">I9</f>
        <v>0</v>
      </c>
      <c r="J8" s="86">
        <f t="shared" si="2"/>
        <v>0</v>
      </c>
      <c r="K8" s="86">
        <f t="shared" si="2"/>
        <v>0</v>
      </c>
      <c r="L8" s="86">
        <f t="shared" si="2"/>
        <v>0</v>
      </c>
      <c r="M8" s="86">
        <f t="shared" si="2"/>
        <v>0</v>
      </c>
    </row>
    <row r="9" spans="1:22" ht="34.5" customHeight="1" x14ac:dyDescent="0.2">
      <c r="A9" s="44" t="s">
        <v>83</v>
      </c>
      <c r="B9" s="38" t="s">
        <v>60</v>
      </c>
      <c r="C9" s="59" t="s">
        <v>53</v>
      </c>
      <c r="D9" s="59" t="s">
        <v>54</v>
      </c>
      <c r="E9" s="59" t="s">
        <v>55</v>
      </c>
      <c r="F9" s="59" t="s">
        <v>56</v>
      </c>
      <c r="G9" s="59" t="s">
        <v>61</v>
      </c>
      <c r="H9" s="86">
        <f>250000-250000</f>
        <v>0</v>
      </c>
      <c r="I9" s="86">
        <f t="shared" ref="I9:M9" si="3">250000-250000</f>
        <v>0</v>
      </c>
      <c r="J9" s="86">
        <f t="shared" si="3"/>
        <v>0</v>
      </c>
      <c r="K9" s="86">
        <f t="shared" si="3"/>
        <v>0</v>
      </c>
      <c r="L9" s="86">
        <f t="shared" si="3"/>
        <v>0</v>
      </c>
      <c r="M9" s="86">
        <f t="shared" si="3"/>
        <v>0</v>
      </c>
    </row>
    <row r="10" spans="1:22" ht="47.25" x14ac:dyDescent="0.2">
      <c r="A10" s="44" t="s">
        <v>84</v>
      </c>
      <c r="B10" s="38" t="s">
        <v>62</v>
      </c>
      <c r="C10" s="59" t="s">
        <v>53</v>
      </c>
      <c r="D10" s="59" t="s">
        <v>54</v>
      </c>
      <c r="E10" s="59" t="s">
        <v>55</v>
      </c>
      <c r="F10" s="59" t="s">
        <v>56</v>
      </c>
      <c r="G10" s="59" t="s">
        <v>63</v>
      </c>
      <c r="H10" s="86">
        <f>H11</f>
        <v>9728.7426300000006</v>
      </c>
      <c r="I10" s="86">
        <f t="shared" ref="I10:M10" si="4">I11</f>
        <v>9728.7426300000006</v>
      </c>
      <c r="J10" s="86">
        <f t="shared" si="4"/>
        <v>9728.7426300000006</v>
      </c>
      <c r="K10" s="86">
        <f t="shared" si="4"/>
        <v>9728.7426300000006</v>
      </c>
      <c r="L10" s="86">
        <f t="shared" si="4"/>
        <v>9728.7426300000006</v>
      </c>
      <c r="M10" s="86">
        <f t="shared" si="4"/>
        <v>9728.7426300000006</v>
      </c>
    </row>
    <row r="11" spans="1:22" ht="15.75" x14ac:dyDescent="0.2">
      <c r="A11" s="44" t="s">
        <v>85</v>
      </c>
      <c r="B11" s="39" t="s">
        <v>64</v>
      </c>
      <c r="C11" s="59" t="s">
        <v>53</v>
      </c>
      <c r="D11" s="59" t="s">
        <v>54</v>
      </c>
      <c r="E11" s="59" t="s">
        <v>55</v>
      </c>
      <c r="F11" s="59" t="s">
        <v>56</v>
      </c>
      <c r="G11" s="59" t="s">
        <v>65</v>
      </c>
      <c r="H11" s="86">
        <v>9728.7426300000006</v>
      </c>
      <c r="I11" s="86">
        <v>9728.7426300000006</v>
      </c>
      <c r="J11" s="86">
        <v>9728.7426300000006</v>
      </c>
      <c r="K11" s="86">
        <v>9728.7426300000006</v>
      </c>
      <c r="L11" s="86">
        <v>9728.7426300000006</v>
      </c>
      <c r="M11" s="86">
        <v>9728.7426300000006</v>
      </c>
    </row>
    <row r="12" spans="1:22" s="46" customFormat="1" ht="94.5" x14ac:dyDescent="0.2">
      <c r="A12" s="45" t="s">
        <v>4</v>
      </c>
      <c r="B12" s="41" t="s">
        <v>66</v>
      </c>
      <c r="C12" s="57" t="s">
        <v>53</v>
      </c>
      <c r="D12" s="57" t="s">
        <v>54</v>
      </c>
      <c r="E12" s="57" t="s">
        <v>55</v>
      </c>
      <c r="F12" s="57" t="s">
        <v>67</v>
      </c>
      <c r="G12" s="57" t="s">
        <v>57</v>
      </c>
      <c r="H12" s="85">
        <v>14271.874449999999</v>
      </c>
      <c r="I12" s="85">
        <v>27762.130450000001</v>
      </c>
      <c r="J12" s="85">
        <v>27762.130450000001</v>
      </c>
      <c r="K12" s="85">
        <v>27762.130450000001</v>
      </c>
      <c r="L12" s="85">
        <v>27762.130450000001</v>
      </c>
      <c r="M12" s="85">
        <v>27762.130450000001</v>
      </c>
      <c r="N12" s="49"/>
      <c r="P12" s="49"/>
    </row>
    <row r="13" spans="1:22" ht="47.25" x14ac:dyDescent="0.2">
      <c r="A13" s="56" t="s">
        <v>86</v>
      </c>
      <c r="B13" s="38" t="s">
        <v>58</v>
      </c>
      <c r="C13" s="59" t="s">
        <v>53</v>
      </c>
      <c r="D13" s="59" t="s">
        <v>54</v>
      </c>
      <c r="E13" s="59" t="s">
        <v>55</v>
      </c>
      <c r="F13" s="59" t="s">
        <v>67</v>
      </c>
      <c r="G13" s="59" t="s">
        <v>59</v>
      </c>
      <c r="H13" s="86">
        <v>250</v>
      </c>
      <c r="I13" s="86">
        <v>250</v>
      </c>
      <c r="J13" s="86">
        <v>250</v>
      </c>
      <c r="K13" s="86">
        <v>250</v>
      </c>
      <c r="L13" s="86">
        <v>250</v>
      </c>
      <c r="M13" s="86">
        <v>250</v>
      </c>
    </row>
    <row r="14" spans="1:22" ht="39" customHeight="1" x14ac:dyDescent="0.2">
      <c r="A14" s="56" t="s">
        <v>95</v>
      </c>
      <c r="B14" s="38" t="s">
        <v>60</v>
      </c>
      <c r="C14" s="59" t="s">
        <v>53</v>
      </c>
      <c r="D14" s="59" t="s">
        <v>54</v>
      </c>
      <c r="E14" s="59" t="s">
        <v>55</v>
      </c>
      <c r="F14" s="59" t="s">
        <v>67</v>
      </c>
      <c r="G14" s="59" t="s">
        <v>61</v>
      </c>
      <c r="H14" s="86">
        <v>250</v>
      </c>
      <c r="I14" s="86">
        <v>250</v>
      </c>
      <c r="J14" s="86">
        <v>250</v>
      </c>
      <c r="K14" s="86">
        <v>250</v>
      </c>
      <c r="L14" s="86">
        <v>250</v>
      </c>
      <c r="M14" s="86">
        <v>250</v>
      </c>
    </row>
    <row r="15" spans="1:22" ht="47.25" x14ac:dyDescent="0.2">
      <c r="A15" s="56" t="s">
        <v>96</v>
      </c>
      <c r="B15" s="38" t="s">
        <v>62</v>
      </c>
      <c r="C15" s="59" t="s">
        <v>53</v>
      </c>
      <c r="D15" s="59" t="s">
        <v>54</v>
      </c>
      <c r="E15" s="59" t="s">
        <v>55</v>
      </c>
      <c r="F15" s="59" t="s">
        <v>67</v>
      </c>
      <c r="G15" s="59" t="s">
        <v>63</v>
      </c>
      <c r="H15" s="91">
        <v>12721.4</v>
      </c>
      <c r="I15" s="91">
        <v>26438.794999999998</v>
      </c>
      <c r="J15" s="91">
        <v>26432.061000000002</v>
      </c>
      <c r="K15" s="86">
        <v>26425.26</v>
      </c>
      <c r="L15" s="86">
        <v>26418.391</v>
      </c>
      <c r="M15" s="86">
        <v>26411.454000000002</v>
      </c>
    </row>
    <row r="16" spans="1:22" ht="18" customHeight="1" x14ac:dyDescent="0.2">
      <c r="A16" s="56" t="s">
        <v>97</v>
      </c>
      <c r="B16" s="39" t="s">
        <v>64</v>
      </c>
      <c r="C16" s="59" t="s">
        <v>53</v>
      </c>
      <c r="D16" s="59" t="s">
        <v>54</v>
      </c>
      <c r="E16" s="59" t="s">
        <v>55</v>
      </c>
      <c r="F16" s="59" t="s">
        <v>67</v>
      </c>
      <c r="G16" s="59" t="s">
        <v>65</v>
      </c>
      <c r="H16" s="91">
        <f>H12-H17-H19</f>
        <v>12721.4</v>
      </c>
      <c r="I16" s="91">
        <f t="shared" ref="I16:M16" si="5">I12-I17-I19</f>
        <v>26418.794689999999</v>
      </c>
      <c r="J16" s="91">
        <f t="shared" si="5"/>
        <v>26391.061260000002</v>
      </c>
      <c r="K16" s="91">
        <f t="shared" si="5"/>
        <v>26362.218489999999</v>
      </c>
      <c r="L16" s="91">
        <f t="shared" si="5"/>
        <v>26332.222010000001</v>
      </c>
      <c r="M16" s="91">
        <f t="shared" si="5"/>
        <v>26301.025669999999</v>
      </c>
    </row>
    <row r="17" spans="1:13" ht="94.5" x14ac:dyDescent="0.2">
      <c r="A17" s="56" t="s">
        <v>98</v>
      </c>
      <c r="B17" s="50" t="s">
        <v>91</v>
      </c>
      <c r="C17" s="59" t="s">
        <v>53</v>
      </c>
      <c r="D17" s="59" t="s">
        <v>54</v>
      </c>
      <c r="E17" s="59" t="s">
        <v>55</v>
      </c>
      <c r="F17" s="59" t="s">
        <v>67</v>
      </c>
      <c r="G17" s="59" t="s">
        <v>93</v>
      </c>
      <c r="H17" s="86">
        <v>666.66899999999998</v>
      </c>
      <c r="I17" s="87">
        <v>693.33576000000005</v>
      </c>
      <c r="J17" s="87">
        <v>721.06919000000005</v>
      </c>
      <c r="K17" s="87">
        <v>749.91196000000002</v>
      </c>
      <c r="L17" s="87">
        <v>779.90844000000004</v>
      </c>
      <c r="M17" s="87">
        <v>811.10478000000001</v>
      </c>
    </row>
    <row r="18" spans="1:13" ht="31.5" x14ac:dyDescent="0.2">
      <c r="A18" s="56" t="s">
        <v>99</v>
      </c>
      <c r="B18" s="50" t="s">
        <v>92</v>
      </c>
      <c r="C18" s="59" t="s">
        <v>53</v>
      </c>
      <c r="D18" s="59" t="s">
        <v>54</v>
      </c>
      <c r="E18" s="59" t="s">
        <v>55</v>
      </c>
      <c r="F18" s="59" t="s">
        <v>67</v>
      </c>
      <c r="G18" s="59" t="s">
        <v>94</v>
      </c>
      <c r="H18" s="86">
        <v>666.66899999999998</v>
      </c>
      <c r="I18" s="87">
        <v>693.33576000000005</v>
      </c>
      <c r="J18" s="87">
        <v>721.06919000000005</v>
      </c>
      <c r="K18" s="87">
        <v>749.91196000000002</v>
      </c>
      <c r="L18" s="87">
        <v>779.90844000000004</v>
      </c>
      <c r="M18" s="87">
        <v>811.10478000000001</v>
      </c>
    </row>
    <row r="19" spans="1:13" ht="47.25" x14ac:dyDescent="0.2">
      <c r="A19" s="55" t="s">
        <v>100</v>
      </c>
      <c r="B19" s="54" t="s">
        <v>58</v>
      </c>
      <c r="C19" s="53" t="s">
        <v>53</v>
      </c>
      <c r="D19" s="53" t="s">
        <v>54</v>
      </c>
      <c r="E19" s="53" t="s">
        <v>55</v>
      </c>
      <c r="F19" s="53" t="s">
        <v>67</v>
      </c>
      <c r="G19" s="53" t="s">
        <v>59</v>
      </c>
      <c r="H19" s="88">
        <v>883.80544999999995</v>
      </c>
      <c r="I19" s="89">
        <v>650</v>
      </c>
      <c r="J19" s="89">
        <v>650</v>
      </c>
      <c r="K19" s="89">
        <v>650</v>
      </c>
      <c r="L19" s="89">
        <v>650</v>
      </c>
      <c r="M19" s="89">
        <v>650</v>
      </c>
    </row>
    <row r="20" spans="1:13" ht="47.25" x14ac:dyDescent="0.2">
      <c r="A20" s="56" t="s">
        <v>101</v>
      </c>
      <c r="B20" s="61" t="s">
        <v>60</v>
      </c>
      <c r="C20" s="59" t="s">
        <v>53</v>
      </c>
      <c r="D20" s="59" t="s">
        <v>54</v>
      </c>
      <c r="E20" s="59" t="s">
        <v>55</v>
      </c>
      <c r="F20" s="59" t="s">
        <v>67</v>
      </c>
      <c r="G20" s="59" t="s">
        <v>61</v>
      </c>
      <c r="H20" s="86">
        <v>883.80499999999995</v>
      </c>
      <c r="I20" s="90">
        <v>650</v>
      </c>
      <c r="J20" s="90">
        <v>650</v>
      </c>
      <c r="K20" s="90">
        <v>650</v>
      </c>
      <c r="L20" s="90">
        <v>650</v>
      </c>
      <c r="M20" s="90">
        <v>650</v>
      </c>
    </row>
    <row r="21" spans="1:13" s="24" customFormat="1" x14ac:dyDescent="0.2">
      <c r="C21" s="52"/>
      <c r="D21" s="52"/>
      <c r="E21" s="52"/>
      <c r="F21" s="52"/>
      <c r="G21" s="51"/>
      <c r="H21" s="51"/>
      <c r="I21" s="51"/>
      <c r="J21" s="51"/>
      <c r="K21" s="51"/>
      <c r="L21" s="51"/>
      <c r="M21" s="51"/>
    </row>
    <row r="22" spans="1:13" s="24" customFormat="1" x14ac:dyDescent="0.2">
      <c r="C22" s="52"/>
      <c r="D22" s="52"/>
      <c r="E22" s="52"/>
      <c r="F22" s="52"/>
      <c r="G22" s="51"/>
      <c r="H22" s="51"/>
      <c r="I22" s="51"/>
      <c r="J22" s="51"/>
      <c r="K22" s="51"/>
      <c r="L22" s="51"/>
      <c r="M22" s="51"/>
    </row>
    <row r="23" spans="1:13" s="24" customFormat="1" x14ac:dyDescent="0.2"/>
  </sheetData>
  <mergeCells count="17">
    <mergeCell ref="A3:A5"/>
    <mergeCell ref="H4:H5"/>
    <mergeCell ref="I4:I5"/>
    <mergeCell ref="J4:J5"/>
    <mergeCell ref="C3:G3"/>
    <mergeCell ref="C4:C5"/>
    <mergeCell ref="D4:D5"/>
    <mergeCell ref="H3:M3"/>
    <mergeCell ref="E4:E5"/>
    <mergeCell ref="F4:F5"/>
    <mergeCell ref="B2:M2"/>
    <mergeCell ref="K4:K5"/>
    <mergeCell ref="L4:L5"/>
    <mergeCell ref="M4:M5"/>
    <mergeCell ref="G4:G5"/>
    <mergeCell ref="B3:B5"/>
    <mergeCell ref="H1:M1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workbookViewId="0">
      <selection activeCell="AC6" sqref="AC6"/>
    </sheetView>
  </sheetViews>
  <sheetFormatPr defaultRowHeight="15" x14ac:dyDescent="0.2"/>
  <cols>
    <col min="1" max="1" width="7.140625" style="62" customWidth="1"/>
    <col min="2" max="2" width="67.140625" style="1" customWidth="1"/>
    <col min="3" max="3" width="5.42578125" style="62" hidden="1" customWidth="1"/>
    <col min="4" max="4" width="6.5703125" style="62" hidden="1" customWidth="1"/>
    <col min="5" max="5" width="9.7109375" style="62" hidden="1" customWidth="1"/>
    <col min="6" max="6" width="6.5703125" style="3" hidden="1" customWidth="1"/>
    <col min="7" max="7" width="12.85546875" style="3" customWidth="1"/>
    <col min="8" max="14" width="10.42578125" style="3" customWidth="1"/>
    <col min="15" max="15" width="10.140625" style="3" customWidth="1"/>
    <col min="16" max="16" width="26.140625" style="3" customWidth="1"/>
    <col min="17" max="17" width="13.85546875" style="2" hidden="1" customWidth="1"/>
    <col min="18" max="18" width="9.140625" style="2" hidden="1" customWidth="1"/>
    <col min="19" max="20" width="9.140625" style="62" hidden="1" customWidth="1"/>
    <col min="21" max="21" width="9.28515625" style="62" hidden="1" customWidth="1"/>
    <col min="22" max="23" width="9.140625" style="62" hidden="1" customWidth="1"/>
    <col min="24" max="24" width="4.7109375" style="62" customWidth="1"/>
    <col min="25" max="16384" width="9.140625" style="62"/>
  </cols>
  <sheetData>
    <row r="1" spans="1:18" ht="84" customHeight="1" x14ac:dyDescent="0.2">
      <c r="I1" s="93" t="s">
        <v>89</v>
      </c>
      <c r="J1" s="93"/>
      <c r="K1" s="93"/>
      <c r="L1" s="93"/>
      <c r="M1" s="93"/>
      <c r="N1" s="93"/>
      <c r="O1" s="93"/>
      <c r="P1" s="93"/>
    </row>
    <row r="2" spans="1:18" ht="64.5" customHeight="1" x14ac:dyDescent="0.2">
      <c r="A2" s="129" t="s">
        <v>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8" ht="27" customHeight="1" x14ac:dyDescent="0.2">
      <c r="A3" s="63"/>
      <c r="B3" s="130" t="s">
        <v>13</v>
      </c>
      <c r="C3" s="98" t="s">
        <v>0</v>
      </c>
      <c r="D3" s="98"/>
      <c r="E3" s="98"/>
      <c r="F3" s="98"/>
      <c r="G3" s="98" t="s">
        <v>25</v>
      </c>
      <c r="H3" s="98" t="s">
        <v>5</v>
      </c>
      <c r="I3" s="98"/>
      <c r="J3" s="98"/>
      <c r="K3" s="98"/>
      <c r="L3" s="98"/>
      <c r="M3" s="98"/>
      <c r="N3" s="98"/>
      <c r="O3" s="98"/>
      <c r="P3" s="71"/>
      <c r="Q3" s="62"/>
    </row>
    <row r="4" spans="1:18" ht="81.75" customHeight="1" x14ac:dyDescent="0.2">
      <c r="A4" s="64" t="s">
        <v>3</v>
      </c>
      <c r="B4" s="131"/>
      <c r="C4" s="98" t="s">
        <v>1</v>
      </c>
      <c r="D4" s="98"/>
      <c r="E4" s="98"/>
      <c r="F4" s="98"/>
      <c r="G4" s="98"/>
      <c r="H4" s="72" t="s">
        <v>32</v>
      </c>
      <c r="I4" s="72" t="s">
        <v>33</v>
      </c>
      <c r="J4" s="72" t="s">
        <v>34</v>
      </c>
      <c r="K4" s="72" t="s">
        <v>35</v>
      </c>
      <c r="L4" s="72" t="s">
        <v>36</v>
      </c>
      <c r="M4" s="72" t="s">
        <v>37</v>
      </c>
      <c r="N4" s="72" t="s">
        <v>40</v>
      </c>
      <c r="O4" s="7" t="s">
        <v>41</v>
      </c>
      <c r="P4" s="7" t="s">
        <v>26</v>
      </c>
      <c r="Q4" s="62"/>
    </row>
    <row r="5" spans="1:18" ht="19.5" customHeight="1" x14ac:dyDescent="0.2">
      <c r="A5" s="64">
        <v>1</v>
      </c>
      <c r="B5" s="7">
        <v>2</v>
      </c>
      <c r="C5" s="71"/>
      <c r="D5" s="71"/>
      <c r="E5" s="71"/>
      <c r="F5" s="71"/>
      <c r="G5" s="71">
        <v>3</v>
      </c>
      <c r="H5" s="72">
        <v>4</v>
      </c>
      <c r="I5" s="72">
        <v>5</v>
      </c>
      <c r="J5" s="72">
        <v>6</v>
      </c>
      <c r="K5" s="72">
        <v>7</v>
      </c>
      <c r="L5" s="72">
        <v>8</v>
      </c>
      <c r="M5" s="72">
        <v>9</v>
      </c>
      <c r="N5" s="72">
        <v>10</v>
      </c>
      <c r="O5" s="7">
        <v>11</v>
      </c>
      <c r="P5" s="7">
        <v>12</v>
      </c>
      <c r="Q5" s="62"/>
    </row>
    <row r="6" spans="1:18" ht="62.25" customHeight="1" x14ac:dyDescent="0.2">
      <c r="A6" s="4">
        <v>1</v>
      </c>
      <c r="B6" s="95" t="s">
        <v>102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1:18" ht="59.25" customHeight="1" x14ac:dyDescent="0.2">
      <c r="A7" s="5" t="s">
        <v>2</v>
      </c>
      <c r="B7" s="9" t="s">
        <v>15</v>
      </c>
      <c r="C7" s="25"/>
      <c r="D7" s="25"/>
      <c r="E7" s="25"/>
      <c r="F7" s="26"/>
      <c r="G7" s="27" t="s">
        <v>111</v>
      </c>
      <c r="H7" s="74">
        <v>6</v>
      </c>
      <c r="I7" s="74">
        <v>8</v>
      </c>
      <c r="J7" s="75">
        <v>8</v>
      </c>
      <c r="K7" s="75">
        <v>8</v>
      </c>
      <c r="L7" s="75">
        <v>8</v>
      </c>
      <c r="M7" s="75">
        <v>8</v>
      </c>
      <c r="N7" s="75">
        <v>8</v>
      </c>
      <c r="O7" s="74">
        <v>40</v>
      </c>
      <c r="P7" s="27" t="s">
        <v>113</v>
      </c>
    </row>
    <row r="8" spans="1:18" ht="60.75" customHeight="1" x14ac:dyDescent="0.2">
      <c r="A8" s="5" t="s">
        <v>4</v>
      </c>
      <c r="B8" s="10" t="s">
        <v>27</v>
      </c>
      <c r="C8" s="25"/>
      <c r="D8" s="25"/>
      <c r="E8" s="25"/>
      <c r="F8" s="26"/>
      <c r="G8" s="27" t="s">
        <v>112</v>
      </c>
      <c r="H8" s="73">
        <v>100</v>
      </c>
      <c r="I8" s="73">
        <v>100</v>
      </c>
      <c r="J8" s="73">
        <v>100</v>
      </c>
      <c r="K8" s="73">
        <v>100</v>
      </c>
      <c r="L8" s="73">
        <v>100</v>
      </c>
      <c r="M8" s="73">
        <v>100</v>
      </c>
      <c r="N8" s="73">
        <v>100</v>
      </c>
      <c r="O8" s="73">
        <v>100</v>
      </c>
      <c r="P8" s="27" t="s">
        <v>9</v>
      </c>
    </row>
    <row r="9" spans="1:18" ht="48.75" customHeight="1" x14ac:dyDescent="0.2">
      <c r="A9" s="5">
        <v>2</v>
      </c>
      <c r="B9" s="95" t="s">
        <v>117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8" ht="48" customHeight="1" x14ac:dyDescent="0.2">
      <c r="A10" s="65" t="s">
        <v>6</v>
      </c>
      <c r="B10" s="28" t="s">
        <v>29</v>
      </c>
      <c r="C10" s="25"/>
      <c r="D10" s="25"/>
      <c r="E10" s="25"/>
      <c r="F10" s="26"/>
      <c r="G10" s="27" t="s">
        <v>112</v>
      </c>
      <c r="H10" s="73">
        <v>100</v>
      </c>
      <c r="I10" s="73">
        <v>100</v>
      </c>
      <c r="J10" s="73">
        <v>100</v>
      </c>
      <c r="K10" s="73">
        <v>100</v>
      </c>
      <c r="L10" s="73">
        <v>100</v>
      </c>
      <c r="M10" s="73">
        <v>100</v>
      </c>
      <c r="N10" s="73">
        <v>100</v>
      </c>
      <c r="O10" s="73">
        <v>100</v>
      </c>
      <c r="P10" s="27" t="s">
        <v>31</v>
      </c>
    </row>
    <row r="11" spans="1:18" ht="80.25" customHeight="1" x14ac:dyDescent="0.2">
      <c r="A11" s="65" t="s">
        <v>28</v>
      </c>
      <c r="B11" s="28" t="s">
        <v>30</v>
      </c>
      <c r="C11" s="25"/>
      <c r="D11" s="25"/>
      <c r="E11" s="25"/>
      <c r="F11" s="26"/>
      <c r="G11" s="27" t="s">
        <v>112</v>
      </c>
      <c r="H11" s="73">
        <v>100</v>
      </c>
      <c r="I11" s="73">
        <v>100</v>
      </c>
      <c r="J11" s="73">
        <v>100</v>
      </c>
      <c r="K11" s="73">
        <v>100</v>
      </c>
      <c r="L11" s="73">
        <v>100</v>
      </c>
      <c r="M11" s="73">
        <v>100</v>
      </c>
      <c r="N11" s="73">
        <v>100</v>
      </c>
      <c r="O11" s="73">
        <v>100</v>
      </c>
      <c r="P11" s="27" t="s">
        <v>31</v>
      </c>
    </row>
    <row r="12" spans="1:18" ht="9" hidden="1" customHeight="1" x14ac:dyDescent="0.2"/>
    <row r="13" spans="1:18" x14ac:dyDescent="0.2">
      <c r="A13" s="94" t="s">
        <v>16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spans="1:18" x14ac:dyDescent="0.2">
      <c r="Q14" s="62"/>
      <c r="R14" s="62"/>
    </row>
    <row r="15" spans="1:18" x14ac:dyDescent="0.2">
      <c r="Q15" s="62"/>
      <c r="R15" s="62"/>
    </row>
    <row r="16" spans="1:18" x14ac:dyDescent="0.2">
      <c r="B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</sheetData>
  <mergeCells count="10">
    <mergeCell ref="B9:P9"/>
    <mergeCell ref="A13:P13"/>
    <mergeCell ref="B6:P6"/>
    <mergeCell ref="I1:P1"/>
    <mergeCell ref="A2:P2"/>
    <mergeCell ref="B3:B4"/>
    <mergeCell ref="C3:F3"/>
    <mergeCell ref="G3:G4"/>
    <mergeCell ref="H3:O3"/>
    <mergeCell ref="C4:F4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Перечень и краткое описание</vt:lpstr>
      <vt:lpstr>по источникам обеспечения</vt:lpstr>
      <vt:lpstr>по виду расхода</vt:lpstr>
      <vt:lpstr>индикаторы в %</vt:lpstr>
      <vt:lpstr>'Перечень и краткое описание'!Область_печати</vt:lpstr>
    </vt:vector>
  </TitlesOfParts>
  <Company>DDH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Жаркова Наталья Игоревна</dc:creator>
  <cp:lastModifiedBy>Жданова Анна Владимировна</cp:lastModifiedBy>
  <cp:lastPrinted>2022-08-23T01:52:47Z</cp:lastPrinted>
  <dcterms:created xsi:type="dcterms:W3CDTF">2013-07-01T01:53:24Z</dcterms:created>
  <dcterms:modified xsi:type="dcterms:W3CDTF">2022-08-23T01:53:32Z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