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610" yWindow="285" windowWidth="16635" windowHeight="12300"/>
  </bookViews>
  <sheets>
    <sheet name="Прогноз " sheetId="3" r:id="rId1"/>
  </sheets>
  <definedNames>
    <definedName name="_xlnm.Print_Titles" localSheetId="0">'Прогноз '!$7:$9</definedName>
    <definedName name="_xlnm.Print_Area" localSheetId="0">'Прогноз '!$A$1:$M$176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7" i="3" l="1"/>
  <c r="D159" i="3"/>
  <c r="M139" i="3"/>
  <c r="L139" i="3"/>
  <c r="K139" i="3"/>
  <c r="J139" i="3"/>
  <c r="I139" i="3"/>
  <c r="H139" i="3"/>
  <c r="M136" i="3"/>
  <c r="M133" i="3" s="1"/>
  <c r="L136" i="3"/>
  <c r="L133" i="3" s="1"/>
  <c r="K136" i="3"/>
  <c r="K133" i="3" s="1"/>
  <c r="J136" i="3"/>
  <c r="J133" i="3" s="1"/>
  <c r="I136" i="3"/>
  <c r="I133" i="3" s="1"/>
  <c r="H136" i="3"/>
  <c r="H133" i="3" s="1"/>
  <c r="F136" i="3"/>
  <c r="F133" i="3" s="1"/>
  <c r="E136" i="3"/>
  <c r="E133" i="3" s="1"/>
  <c r="D136" i="3"/>
  <c r="D133" i="3" s="1"/>
  <c r="G133" i="3"/>
  <c r="D79" i="3"/>
  <c r="D23" i="3"/>
  <c r="F20" i="3"/>
  <c r="D20" i="3"/>
  <c r="M15" i="3"/>
  <c r="L15" i="3"/>
  <c r="K15" i="3"/>
  <c r="J15" i="3"/>
  <c r="I15" i="3"/>
  <c r="H15" i="3"/>
  <c r="M14" i="3"/>
  <c r="L14" i="3"/>
  <c r="K14" i="3"/>
  <c r="J14" i="3"/>
  <c r="I14" i="3"/>
  <c r="H14" i="3"/>
</calcChain>
</file>

<file path=xl/sharedStrings.xml><?xml version="1.0" encoding="utf-8"?>
<sst xmlns="http://schemas.openxmlformats.org/spreadsheetml/2006/main" count="485" uniqueCount="349">
  <si>
    <t>отчет *</t>
  </si>
  <si>
    <t>прогноз</t>
  </si>
  <si>
    <t>Показатели</t>
  </si>
  <si>
    <t>Единица измерения</t>
  </si>
  <si>
    <t>консервативный</t>
  </si>
  <si>
    <t>базовый</t>
  </si>
  <si>
    <t>1 вариант</t>
  </si>
  <si>
    <t>2 вариант</t>
  </si>
  <si>
    <t>Население</t>
  </si>
  <si>
    <t>1.1</t>
  </si>
  <si>
    <t>Численность населения (в среднегодовом исчислении)</t>
  </si>
  <si>
    <t>тыс. чел.</t>
  </si>
  <si>
    <t>1.2</t>
  </si>
  <si>
    <t>Численность населения (на 1 января года)</t>
  </si>
  <si>
    <t>1.3</t>
  </si>
  <si>
    <t>Численность населения трудоспособного возраста
(на 1 января года)</t>
  </si>
  <si>
    <t>1.4</t>
  </si>
  <si>
    <t>Численность населения старше трудоспособного возраста
(на 1 января года)</t>
  </si>
  <si>
    <t>1.5</t>
  </si>
  <si>
    <t>Ожидаемая продолжительность жизни при рождении</t>
  </si>
  <si>
    <t>число лет</t>
  </si>
  <si>
    <t>1.6</t>
  </si>
  <si>
    <t>Общий коэффициент рождаемости</t>
  </si>
  <si>
    <t>число родившихся живыми
на 1000 человек населения</t>
  </si>
  <si>
    <t>1.7</t>
  </si>
  <si>
    <t>Суммарный коэффициент рождаемости</t>
  </si>
  <si>
    <t>число детей на 1 женщину</t>
  </si>
  <si>
    <t>1.8</t>
  </si>
  <si>
    <t>Общий коэффициент смертности</t>
  </si>
  <si>
    <t>число умерших на 1000 человек населения</t>
  </si>
  <si>
    <t>1.9</t>
  </si>
  <si>
    <t>Коэффициент естественного прироста населения</t>
  </si>
  <si>
    <t>на 1000 человек населения</t>
  </si>
  <si>
    <t>1.10</t>
  </si>
  <si>
    <t>Миграционный прирост (убыль)</t>
  </si>
  <si>
    <t>Валовой региональный продукт</t>
  </si>
  <si>
    <t>2.1</t>
  </si>
  <si>
    <t>млн руб.</t>
  </si>
  <si>
    <t>2.2</t>
  </si>
  <si>
    <t>Индекс физического объема валового регионального продукта</t>
  </si>
  <si>
    <t>в % к предыдущему году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</si>
  <si>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</si>
  <si>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</si>
  <si>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</si>
  <si>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</si>
  <si>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</si>
  <si>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</si>
  <si>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</si>
  <si>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% к предыдущему году
в сопоставимых ценах</t>
  </si>
  <si>
    <t>3.34</t>
  </si>
  <si>
    <t>Обеспечение электрической энергией, газом и паром;
кондиционирование воздуха (раздел D)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</si>
  <si>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</si>
  <si>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</si>
  <si>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</si>
  <si>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</si>
  <si>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млн кВт.ч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</si>
  <si>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</si>
  <si>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</si>
  <si>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</si>
  <si>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</si>
  <si>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</si>
  <si>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за период с начала года
к соотв. периоду
предыдущего года, %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</si>
  <si>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</si>
  <si>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</si>
  <si>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</si>
  <si>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</si>
  <si>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</si>
  <si>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</si>
  <si>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</si>
  <si>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</si>
  <si>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</si>
  <si>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</si>
  <si>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</si>
  <si>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</si>
  <si>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</si>
  <si>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</si>
  <si>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</si>
  <si>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</si>
  <si>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в ценах соответствующих лет; млн руб.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</si>
  <si>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</si>
  <si>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</si>
  <si>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</si>
  <si>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</si>
  <si>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</si>
  <si>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</si>
  <si>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</si>
  <si>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тыс. кв. м общей площади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</si>
  <si>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</si>
  <si>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</si>
  <si>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</si>
  <si>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</si>
  <si>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</si>
  <si>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</si>
  <si>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</si>
  <si>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</si>
  <si>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млн рублей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</si>
  <si>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</si>
  <si>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</si>
  <si>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</si>
  <si>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</si>
  <si>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</si>
  <si>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</si>
  <si>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</si>
  <si>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</si>
  <si>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</si>
  <si>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</si>
  <si>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</si>
  <si>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</si>
  <si>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</si>
  <si>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млн долл. США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</si>
  <si>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</si>
  <si>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</si>
  <si>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</si>
  <si>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</si>
  <si>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</si>
  <si>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</si>
  <si>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</si>
  <si>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</si>
  <si>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</si>
  <si>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Государства - участники СНГ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</si>
  <si>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</si>
  <si>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</si>
  <si>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</si>
  <si>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</si>
  <si>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</si>
  <si>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</si>
  <si>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</si>
  <si>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</si>
  <si>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</si>
  <si>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</si>
  <si>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млрд руб.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</si>
  <si>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</si>
  <si>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</si>
  <si>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</si>
  <si>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</si>
  <si>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</si>
  <si>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</si>
  <si>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</si>
  <si>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</si>
  <si>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</si>
  <si>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</si>
  <si>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</si>
  <si>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9.5</t>
  </si>
  <si>
    <t>Собственные средства</t>
  </si>
  <si>
    <t>9.6</t>
  </si>
  <si>
    <t>Привлеченные средства, из них:</t>
  </si>
  <si>
    <t>9.6.1</t>
  </si>
  <si>
    <t>кредиты банков, в том числе:</t>
  </si>
  <si>
    <t>9.6.1.1</t>
  </si>
  <si>
    <t>кредиты иностранных банков</t>
  </si>
  <si>
    <t>9.6.2</t>
  </si>
  <si>
    <t>заемные средства других организаций</t>
  </si>
  <si>
    <t>9.6.3</t>
  </si>
  <si>
    <t>бюджетные средства, в том числе:</t>
  </si>
  <si>
    <t>9.6.3.1</t>
  </si>
  <si>
    <t>федеральный бюджет</t>
  </si>
  <si>
    <t>9.6.3.2</t>
  </si>
  <si>
    <t>бюджеты субъектов Российской Федерации</t>
  </si>
  <si>
    <t>9.6.3.3</t>
  </si>
  <si>
    <t>из местных бюджетов</t>
  </si>
  <si>
    <t>10.1</t>
  </si>
  <si>
    <t>10.2</t>
  </si>
  <si>
    <t>Налоговые и неналоговые доходы, всего</t>
  </si>
  <si>
    <t>10.3</t>
  </si>
  <si>
    <t>10.3.1</t>
  </si>
  <si>
    <t>налог на прибыль организаций</t>
  </si>
  <si>
    <t>10.3.2</t>
  </si>
  <si>
    <t>налог на доходы физических лиц</t>
  </si>
  <si>
    <t>10.3.3</t>
  </si>
  <si>
    <t>налог на добычу полезных ископаемых</t>
  </si>
  <si>
    <t>10.3.4</t>
  </si>
  <si>
    <t>акцизы</t>
  </si>
  <si>
    <t>10.3.5</t>
  </si>
  <si>
    <t>налог, взимаемый в связи с применением упрощенной системы налогообложения</t>
  </si>
  <si>
    <t>10.3.6</t>
  </si>
  <si>
    <t>налог на имущество физических лиц</t>
  </si>
  <si>
    <t>10.3.7</t>
  </si>
  <si>
    <t>налог на имущество организаций</t>
  </si>
  <si>
    <t>10.3.8</t>
  </si>
  <si>
    <t>налог на игорный бизнес</t>
  </si>
  <si>
    <t>10.3.9</t>
  </si>
  <si>
    <t>транспортный налог</t>
  </si>
  <si>
    <t>10.3.10</t>
  </si>
  <si>
    <t>земельный налог</t>
  </si>
  <si>
    <t>10.4</t>
  </si>
  <si>
    <t>Неналоговые доходы</t>
  </si>
  <si>
    <t>10.5</t>
  </si>
  <si>
    <t>Безвозмездные поступления всего, в том числе</t>
  </si>
  <si>
    <t>10.5.1</t>
  </si>
  <si>
    <t>субсидии из федерального бюджета</t>
  </si>
  <si>
    <t>10.5.2</t>
  </si>
  <si>
    <t>субвенции из федерального бюджета</t>
  </si>
  <si>
    <t>10.5.3</t>
  </si>
  <si>
    <t>дотации из федерального бюджета, в том числе:</t>
  </si>
  <si>
    <t>10.5.4</t>
  </si>
  <si>
    <t>дотации на выравнивание бюджетной обеспеченности</t>
  </si>
  <si>
    <t>10.6</t>
  </si>
  <si>
    <t>10.6.1</t>
  </si>
  <si>
    <t>общегосударственные вопросы</t>
  </si>
  <si>
    <t>10.6.2</t>
  </si>
  <si>
    <t>национальная оборона</t>
  </si>
  <si>
    <t>10.6.3</t>
  </si>
  <si>
    <t>национальная безопасность и правоохранительная деятельность</t>
  </si>
  <si>
    <t>10.6.4</t>
  </si>
  <si>
    <t>национальная экономика</t>
  </si>
  <si>
    <t>10.6.5</t>
  </si>
  <si>
    <t>жилищно-коммунальное хозяйство</t>
  </si>
  <si>
    <t>10.6.6</t>
  </si>
  <si>
    <t>охрана окружающей среды</t>
  </si>
  <si>
    <t>10.6.7</t>
  </si>
  <si>
    <t>образование</t>
  </si>
  <si>
    <t>10.6.8</t>
  </si>
  <si>
    <t>культура, кинематография</t>
  </si>
  <si>
    <t>10.6.9</t>
  </si>
  <si>
    <t>здравоохранение</t>
  </si>
  <si>
    <t>10.6.10</t>
  </si>
  <si>
    <t>социальная политика</t>
  </si>
  <si>
    <t>10.6.11</t>
  </si>
  <si>
    <t>физическая культура и спорт</t>
  </si>
  <si>
    <t>10.6.12</t>
  </si>
  <si>
    <t>средства массовой информации</t>
  </si>
  <si>
    <t>10.6.13</t>
  </si>
  <si>
    <t>обслуживание государственного и муниципального долга</t>
  </si>
  <si>
    <t>10.7</t>
  </si>
  <si>
    <t>10.9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</si>
  <si>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</si>
  <si>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</si>
  <si>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</si>
  <si>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</si>
  <si>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</si>
  <si>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</si>
  <si>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руб./мес.</t>
  </si>
  <si>
    <t>11.2.1</t>
  </si>
  <si>
    <t>трудоспособного населения</t>
  </si>
  <si>
    <t>11.2.2</t>
  </si>
  <si>
    <t>пенсионеров</t>
  </si>
  <si>
    <t>11.2.3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</si>
  <si>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</si>
  <si>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</si>
  <si>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</si>
  <si>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</si>
  <si>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</si>
  <si>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</si>
  <si>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тыс. человек</t>
  </si>
  <si>
    <t>12.2</t>
  </si>
  <si>
    <t>Численность трудовых ресурсов – всего, в том числе:</t>
  </si>
  <si>
    <t>12.2.1</t>
  </si>
  <si>
    <t>трудоспособное население в трудоспособном возрасте</t>
  </si>
  <si>
    <t>12.2.2</t>
  </si>
  <si>
    <t>иностранные трудовые мигранты</t>
  </si>
  <si>
    <t>12.2.3</t>
  </si>
  <si>
    <t>численность лиц старше трудоспособного возраста и подростков, занятых в экономике, в том числе: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</si>
  <si>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</si>
  <si>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</si>
  <si>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</si>
  <si>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</si>
  <si>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12.3</t>
  </si>
  <si>
    <t>Численность занятых в экономике – всего, в том числе по разделам ОКВЭД:</t>
  </si>
  <si>
    <t>12.3.1</t>
  </si>
  <si>
    <t>сельское, лесное хозяйство, охота, рыболовство и рыбоводство</t>
  </si>
  <si>
    <t>12.3.2</t>
  </si>
  <si>
    <t>добыча полезных ископаемых</t>
  </si>
  <si>
    <t>12.3.3</t>
  </si>
  <si>
    <t>обрабатывающие производства</t>
  </si>
  <si>
    <t>12.3.4</t>
  </si>
  <si>
    <t>обеспечение электрической энергией, газом и паром; кондиционирование воздуха</t>
  </si>
  <si>
    <t>12.3.5</t>
  </si>
  <si>
    <t>водоснабжение; водоотведение, организация сбора и утилизации отходов, деятельность по ликвидации загрязнений</t>
  </si>
  <si>
    <t>12.3.6</t>
  </si>
  <si>
    <t>строительство</t>
  </si>
  <si>
    <t>12.3.7</t>
  </si>
  <si>
    <t>торговля оптовая и розничная; ремонт автотранспортных средств и мотоциклов</t>
  </si>
  <si>
    <t>12.3.8</t>
  </si>
  <si>
    <t>транспортировка и хранение</t>
  </si>
  <si>
    <t>12.3.9</t>
  </si>
  <si>
    <t>деятельность гостиниц и предприятий общественного питания</t>
  </si>
  <si>
    <t>12.3.10</t>
  </si>
  <si>
    <t>деятельность в области информации и связи</t>
  </si>
  <si>
    <t>12.3.11</t>
  </si>
  <si>
    <t>деятельность финансовая и страховая</t>
  </si>
  <si>
    <t>12.3.12</t>
  </si>
  <si>
    <t>деятельность по операциям с недвижимым имуществом</t>
  </si>
  <si>
    <t>12.3.13</t>
  </si>
  <si>
    <t>деятельность профессиональная, научная и техническая</t>
  </si>
  <si>
    <t>12.3.14</t>
  </si>
  <si>
    <t>деятельность административная и сопутствующие дополнительные услуги</t>
  </si>
  <si>
    <t>12.3.15</t>
  </si>
  <si>
    <t>государственное управление и обеспечение военной безопасности; социальное обеспечение</t>
  </si>
  <si>
    <t>12.3.16</t>
  </si>
  <si>
    <t>12.3.17</t>
  </si>
  <si>
    <t>деятельность в области здравоохранения и социальных услуг</t>
  </si>
  <si>
    <t>12.3.18</t>
  </si>
  <si>
    <t>деятельность в области культуры, спорта, организации досуга и развлечений</t>
  </si>
  <si>
    <t>12.3.19</t>
  </si>
  <si>
    <t>прочие виды экономической деятельности</t>
  </si>
  <si>
    <t>12.4</t>
  </si>
  <si>
    <t>Численность населения в трудоспособном возрасте, не занятого в экономике – всего, в том числе:</t>
  </si>
  <si>
    <t>12.4.1</t>
  </si>
  <si>
    <t>численность учащихся трудоспособного возраста, обучающихся с отрывом от производства</t>
  </si>
  <si>
    <t>12.4.2</t>
  </si>
  <si>
    <t>численность безработных, зарегистрированных в органах службы занятости</t>
  </si>
  <si>
    <t>12.4.3</t>
  </si>
  <si>
    <t>численность прочих категорий населения в трудоспособном возрасте, не занятого в экономике</t>
  </si>
  <si>
    <t>12.5</t>
  </si>
  <si>
    <t>Номинальная начисленная среднемесячная заработная плата работников организаций</t>
  </si>
  <si>
    <t>рублей</t>
  </si>
  <si>
    <t>12.6</t>
  </si>
  <si>
    <t>Темп роста номинальной начисленной среднемесячной заработной платы работников организаций</t>
  </si>
  <si>
    <t>12.7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</si>
  <si>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</si>
  <si>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12.8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</si>
  <si>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</si>
  <si>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12.9</t>
  </si>
  <si>
    <t>Реальная заработная плата работников организаций</t>
  </si>
  <si>
    <t>12.10</t>
  </si>
  <si>
    <t>Индекс производительности труда</t>
  </si>
  <si>
    <t>12.11</t>
  </si>
  <si>
    <t>Уровень безработицы (по методологии МОТ)</t>
  </si>
  <si>
    <t>% к раб. силе</t>
  </si>
  <si>
    <t>12.12</t>
  </si>
  <si>
    <t>Уровень зарегистрированной безработицы (на конец года)</t>
  </si>
  <si>
    <t>12.13</t>
  </si>
  <si>
    <t>Общая численность безработных (по методологии МОТ)</t>
  </si>
  <si>
    <t>12.14</t>
  </si>
  <si>
    <t>Численность безработных, зарегистрированных в государственных учреждениях службы занятости населения (на конец года)</t>
  </si>
  <si>
    <t>12.15</t>
  </si>
  <si>
    <t>Фонд заработной платы работников организаций</t>
  </si>
  <si>
    <t>12.16</t>
  </si>
  <si>
    <t>Темп роста фонда заработной платы работников организаций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</si>
  <si>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</si>
  <si>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Приложение № 1</t>
  </si>
  <si>
    <t>к постановлению администрации Партизанского муниципального района                             от 17.10.2022 № 969</t>
  </si>
  <si>
    <t>ПРОГНОЗ СОЦИАЛЬНО-ЭКОНОМИЧЕСКОГО РАЗВИТИЯ НА 2024 ГОД И ПЛАНОВЫЙ ПЕРИОД 2025 И 2026 ГОДОВ</t>
  </si>
  <si>
    <t>оценка</t>
  </si>
  <si>
    <t>Индексы производства по видам экономической деятельности:</t>
  </si>
  <si>
    <t>3.9.</t>
  </si>
  <si>
    <t>Обрабатывающие производства (раздел С)</t>
  </si>
  <si>
    <t>млн.руб.</t>
  </si>
  <si>
    <t xml:space="preserve">отчет </t>
  </si>
  <si>
    <t>Партизанский муниципальный
 округ Приморского края</t>
  </si>
  <si>
    <t>Расходы консолидированного бюджета, всего, в том числе по направлениям:</t>
  </si>
  <si>
    <t>Налоговые доходы консолидированного бюджета, всего, в том числе:</t>
  </si>
  <si>
    <t>Дефицит(-), профицит(+) консолидированного бюджета, млн рублей</t>
  </si>
  <si>
    <t xml:space="preserve">Консолидированный местный бюджет </t>
  </si>
  <si>
    <t>Доходы консолидированного местного бюджета</t>
  </si>
  <si>
    <t>2.4.</t>
  </si>
  <si>
    <t>Прибыль прибыльных организаций</t>
  </si>
  <si>
    <t>2.5.</t>
  </si>
  <si>
    <t>Прибыль, убыток до налогообложения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</si>
</sst>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0"/>
      <name val="Arial Cyr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6.5"/>
      <name val="Times New Roman"/>
      <family val="1"/>
      <charset val="204"/>
    </font>
    <font>
      <i/>
      <sz val="6.5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6.5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/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indent="2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/>
    <xf numFmtId="16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justify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 vertical="center"/>
    </xf>
    <xf numFmtId="0" fontId="1" fillId="4" borderId="0" xfId="0" applyFont="1" applyFill="1"/>
    <xf numFmtId="2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tabSelected="1" view="pageBreakPreview" topLeftCell="A3" zoomScale="172" zoomScaleNormal="200" zoomScaleSheetLayoutView="172" workbookViewId="0">
      <pane ySplit="8" topLeftCell="A11" activePane="bottomLeft" state="frozen"/>
      <selection activeCell="A3" sqref="A3"/>
      <selection pane="bottomLeft" activeCell="N9" sqref="N9"/>
    </sheetView>
  </sheetViews>
  <sheetFormatPr defaultColWidth="9.140625" defaultRowHeight="12.75" x14ac:dyDescent="0.2"/>
  <cols>
    <col min="1" max="1" width="7.28515625" style="29" bestFit="1" customWidth="1"/>
    <col min="2" max="2" width="35.140625" style="30" customWidth="1"/>
    <col min="3" max="3" width="13.7109375" style="30" customWidth="1"/>
    <col min="4" max="4" width="6.7109375" style="30" hidden="1" customWidth="1"/>
    <col min="5" max="5" width="5.7109375" style="30" customWidth="1"/>
    <col min="6" max="7" width="6.7109375" style="30" customWidth="1"/>
    <col min="8" max="8" width="9.7109375" style="30" customWidth="1"/>
    <col min="9" max="9" width="8.42578125" style="30" bestFit="1" customWidth="1"/>
    <col min="10" max="10" width="9.7109375" style="30" customWidth="1"/>
    <col min="11" max="11" width="8.42578125" style="30" bestFit="1" customWidth="1"/>
    <col min="12" max="12" width="9.7109375" style="30" customWidth="1"/>
    <col min="13" max="13" width="8.42578125" style="30" bestFit="1" customWidth="1"/>
    <col min="14" max="16384" width="9.140625" style="30"/>
  </cols>
  <sheetData>
    <row r="1" spans="1:13" s="2" customFormat="1" ht="23.25" hidden="1" customHeight="1" x14ac:dyDescent="0.2">
      <c r="A1" s="1"/>
      <c r="L1" s="2" t="s">
        <v>330</v>
      </c>
    </row>
    <row r="2" spans="1:13" s="4" customFormat="1" ht="30.75" hidden="1" customHeight="1" x14ac:dyDescent="0.2">
      <c r="A2" s="3"/>
      <c r="K2" s="64" t="s">
        <v>331</v>
      </c>
      <c r="L2" s="65"/>
      <c r="M2" s="65"/>
    </row>
    <row r="3" spans="1:13" s="5" customFormat="1" ht="24.95" customHeight="1" x14ac:dyDescent="0.15">
      <c r="A3" s="66" t="s">
        <v>332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8" customFormat="1" ht="28.5" customHeight="1" x14ac:dyDescent="0.2">
      <c r="A4" s="6"/>
      <c r="B4" s="7"/>
      <c r="C4" s="68" t="s">
        <v>339</v>
      </c>
      <c r="D4" s="68"/>
      <c r="E4" s="68"/>
      <c r="F4" s="68"/>
      <c r="G4" s="68"/>
      <c r="H4" s="68"/>
      <c r="I4" s="7"/>
      <c r="J4" s="7"/>
      <c r="K4" s="7"/>
      <c r="L4" s="7"/>
      <c r="M4" s="7"/>
    </row>
    <row r="5" spans="1:13" s="9" customFormat="1" ht="8.25" customHeight="1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s="4" customFormat="1" ht="6" customHeight="1" x14ac:dyDescent="0.15">
      <c r="A6" s="3"/>
    </row>
    <row r="7" spans="1:13" s="2" customFormat="1" ht="21" customHeight="1" x14ac:dyDescent="0.2">
      <c r="A7" s="10"/>
      <c r="B7" s="11"/>
      <c r="C7" s="11"/>
      <c r="D7" s="55" t="s">
        <v>0</v>
      </c>
      <c r="E7" s="55" t="s">
        <v>338</v>
      </c>
      <c r="F7" s="55" t="s">
        <v>338</v>
      </c>
      <c r="G7" s="55" t="s">
        <v>333</v>
      </c>
      <c r="H7" s="59" t="s">
        <v>1</v>
      </c>
      <c r="I7" s="59"/>
      <c r="J7" s="59"/>
      <c r="K7" s="59"/>
      <c r="L7" s="59"/>
      <c r="M7" s="59"/>
    </row>
    <row r="8" spans="1:13" s="2" customFormat="1" ht="10.5" x14ac:dyDescent="0.2">
      <c r="A8" s="13"/>
      <c r="B8" s="14" t="s">
        <v>2</v>
      </c>
      <c r="C8" s="14" t="s">
        <v>3</v>
      </c>
      <c r="D8" s="70">
        <v>2020</v>
      </c>
      <c r="E8" s="70">
        <v>2021</v>
      </c>
      <c r="F8" s="70">
        <v>2022</v>
      </c>
      <c r="G8" s="70">
        <v>2023</v>
      </c>
      <c r="H8" s="59">
        <v>2024</v>
      </c>
      <c r="I8" s="59"/>
      <c r="J8" s="59">
        <v>2025</v>
      </c>
      <c r="K8" s="59"/>
      <c r="L8" s="59">
        <v>2026</v>
      </c>
      <c r="M8" s="59"/>
    </row>
    <row r="9" spans="1:13" s="2" customFormat="1" ht="12" customHeight="1" x14ac:dyDescent="0.2">
      <c r="A9" s="13"/>
      <c r="B9" s="14"/>
      <c r="C9" s="14"/>
      <c r="D9" s="71"/>
      <c r="E9" s="71"/>
      <c r="F9" s="71"/>
      <c r="G9" s="73"/>
      <c r="H9" s="55" t="s">
        <v>4</v>
      </c>
      <c r="I9" s="55" t="s">
        <v>5</v>
      </c>
      <c r="J9" s="55" t="s">
        <v>4</v>
      </c>
      <c r="K9" s="55" t="s">
        <v>5</v>
      </c>
      <c r="L9" s="55" t="s">
        <v>4</v>
      </c>
      <c r="M9" s="55" t="s">
        <v>5</v>
      </c>
    </row>
    <row r="10" spans="1:13" s="2" customFormat="1" ht="12" customHeight="1" x14ac:dyDescent="0.2">
      <c r="A10" s="15"/>
      <c r="B10" s="16"/>
      <c r="C10" s="16"/>
      <c r="D10" s="72"/>
      <c r="E10" s="72"/>
      <c r="F10" s="72"/>
      <c r="G10" s="74"/>
      <c r="H10" s="55" t="s">
        <v>6</v>
      </c>
      <c r="I10" s="55" t="s">
        <v>7</v>
      </c>
      <c r="J10" s="55" t="s">
        <v>6</v>
      </c>
      <c r="K10" s="55" t="s">
        <v>7</v>
      </c>
      <c r="L10" s="55" t="s">
        <v>6</v>
      </c>
      <c r="M10" s="55" t="s">
        <v>7</v>
      </c>
    </row>
    <row r="11" spans="1:13" s="2" customFormat="1" ht="10.5" x14ac:dyDescent="0.2">
      <c r="A11" s="17"/>
      <c r="B11" s="18" t="s"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s="2" customFormat="1" ht="15" customHeight="1" x14ac:dyDescent="0.2">
      <c r="A12" s="17" t="s">
        <v>9</v>
      </c>
      <c r="B12" s="19" t="s">
        <v>10</v>
      </c>
      <c r="C12" s="55" t="s">
        <v>11</v>
      </c>
      <c r="D12" s="33">
        <v>29.42</v>
      </c>
      <c r="E12" s="33">
        <v>29.623000000000001</v>
      </c>
      <c r="F12" s="33">
        <v>29.818999999999999</v>
      </c>
      <c r="G12" s="33">
        <v>29.85</v>
      </c>
      <c r="H12" s="33">
        <v>29.84</v>
      </c>
      <c r="I12" s="33">
        <v>29.852</v>
      </c>
      <c r="J12" s="33">
        <v>29.876999999999999</v>
      </c>
      <c r="K12" s="33">
        <v>29.908000000000001</v>
      </c>
      <c r="L12" s="33">
        <v>29.907</v>
      </c>
      <c r="M12" s="33">
        <v>29.972000000000001</v>
      </c>
    </row>
    <row r="13" spans="1:13" s="2" customFormat="1" ht="10.5" x14ac:dyDescent="0.2">
      <c r="A13" s="17" t="s">
        <v>12</v>
      </c>
      <c r="B13" s="19" t="s">
        <v>13</v>
      </c>
      <c r="C13" s="55" t="s">
        <v>11</v>
      </c>
      <c r="D13" s="33">
        <v>29.399000000000001</v>
      </c>
      <c r="E13" s="33">
        <v>29.477</v>
      </c>
      <c r="F13" s="33">
        <v>29.768000000000001</v>
      </c>
      <c r="G13" s="33">
        <v>29.869</v>
      </c>
      <c r="H13" s="33">
        <v>29.83</v>
      </c>
      <c r="I13" s="33">
        <v>29.83</v>
      </c>
      <c r="J13" s="33">
        <v>29.841000000000001</v>
      </c>
      <c r="K13" s="33">
        <v>29.890999999999998</v>
      </c>
      <c r="L13" s="33">
        <v>29.867999999999999</v>
      </c>
      <c r="M13" s="33">
        <v>29.975999999999999</v>
      </c>
    </row>
    <row r="14" spans="1:13" s="21" customFormat="1" ht="21" x14ac:dyDescent="0.2">
      <c r="A14" s="17" t="s">
        <v>14</v>
      </c>
      <c r="B14" s="20" t="s">
        <v>15</v>
      </c>
      <c r="C14" s="55" t="s">
        <v>11</v>
      </c>
      <c r="D14" s="38">
        <v>17.376999999999999</v>
      </c>
      <c r="E14" s="38">
        <v>17.393000000000001</v>
      </c>
      <c r="F14" s="38">
        <v>18.992000000000001</v>
      </c>
      <c r="G14" s="38">
        <v>17.913</v>
      </c>
      <c r="H14" s="38">
        <f>H13*60.2%</f>
        <v>17.957659999999997</v>
      </c>
      <c r="I14" s="38">
        <f>I13*60.2%</f>
        <v>17.957659999999997</v>
      </c>
      <c r="J14" s="38">
        <f>J13*60.2%</f>
        <v>17.964282000000001</v>
      </c>
      <c r="K14" s="38">
        <f>K13*60.2%</f>
        <v>17.994381999999998</v>
      </c>
      <c r="L14" s="38">
        <f>L13*60.4%</f>
        <v>18.040271999999998</v>
      </c>
      <c r="M14" s="38">
        <f>M13*60.4%</f>
        <v>18.105504</v>
      </c>
    </row>
    <row r="15" spans="1:13" s="2" customFormat="1" ht="21" x14ac:dyDescent="0.2">
      <c r="A15" s="17" t="s">
        <v>16</v>
      </c>
      <c r="B15" s="20" t="s">
        <v>17</v>
      </c>
      <c r="C15" s="55" t="s">
        <v>11</v>
      </c>
      <c r="D15" s="38">
        <v>6.76</v>
      </c>
      <c r="E15" s="38">
        <v>6.9039999999999999</v>
      </c>
      <c r="F15" s="38">
        <v>5.4059999999999997</v>
      </c>
      <c r="G15" s="38">
        <v>6.5529999999999999</v>
      </c>
      <c r="H15" s="38">
        <f>H13*21.7%</f>
        <v>6.4731099999999993</v>
      </c>
      <c r="I15" s="38">
        <f>I13*21.7%</f>
        <v>6.4731099999999993</v>
      </c>
      <c r="J15" s="38">
        <f>J13*21.7%</f>
        <v>6.4754969999999998</v>
      </c>
      <c r="K15" s="38">
        <f>K13*21.7%</f>
        <v>6.4863469999999994</v>
      </c>
      <c r="L15" s="38">
        <f>L13*21.6%</f>
        <v>6.4514880000000003</v>
      </c>
      <c r="M15" s="38">
        <f>M13*21.6%</f>
        <v>6.4748160000000006</v>
      </c>
    </row>
    <row r="16" spans="1:13" s="2" customFormat="1" ht="10.5" x14ac:dyDescent="0.2">
      <c r="A16" s="17" t="s">
        <v>18</v>
      </c>
      <c r="B16" s="19" t="s">
        <v>19</v>
      </c>
      <c r="C16" s="55" t="s">
        <v>20</v>
      </c>
      <c r="D16" s="32">
        <v>69.55</v>
      </c>
      <c r="E16" s="32">
        <v>69.55</v>
      </c>
      <c r="F16" s="32">
        <v>69.77</v>
      </c>
      <c r="G16" s="32">
        <v>70.13</v>
      </c>
      <c r="H16" s="32">
        <v>69.900000000000006</v>
      </c>
      <c r="I16" s="32">
        <v>70.489999999999995</v>
      </c>
      <c r="J16" s="32">
        <v>70.23</v>
      </c>
      <c r="K16" s="32">
        <v>70.83</v>
      </c>
      <c r="L16" s="32">
        <v>70.56</v>
      </c>
      <c r="M16" s="32">
        <v>71.16</v>
      </c>
    </row>
    <row r="17" spans="1:13" s="2" customFormat="1" ht="42" x14ac:dyDescent="0.2">
      <c r="A17" s="17" t="s">
        <v>21</v>
      </c>
      <c r="B17" s="19" t="s">
        <v>22</v>
      </c>
      <c r="C17" s="12" t="s">
        <v>23</v>
      </c>
      <c r="D17" s="32">
        <v>8.02</v>
      </c>
      <c r="E17" s="32">
        <v>7.9</v>
      </c>
      <c r="F17" s="32">
        <v>8.1</v>
      </c>
      <c r="G17" s="54">
        <v>7.54</v>
      </c>
      <c r="H17" s="54">
        <v>7.51</v>
      </c>
      <c r="I17" s="54">
        <v>8.14</v>
      </c>
      <c r="J17" s="54">
        <v>7.63</v>
      </c>
      <c r="K17" s="54">
        <v>7.92</v>
      </c>
      <c r="L17" s="54">
        <v>8.0299999999999994</v>
      </c>
      <c r="M17" s="54">
        <v>8.24</v>
      </c>
    </row>
    <row r="18" spans="1:13" s="2" customFormat="1" ht="10.5" x14ac:dyDescent="0.2">
      <c r="A18" s="17" t="s">
        <v>24</v>
      </c>
      <c r="B18" s="19" t="s">
        <v>25</v>
      </c>
      <c r="C18" s="55" t="s">
        <v>26</v>
      </c>
      <c r="D18" s="32">
        <v>1.77</v>
      </c>
      <c r="E18" s="32">
        <v>1.776</v>
      </c>
      <c r="F18" s="32">
        <v>1.79</v>
      </c>
      <c r="G18" s="32">
        <v>1.66</v>
      </c>
      <c r="H18" s="32">
        <v>1.67</v>
      </c>
      <c r="I18" s="32">
        <v>1.7</v>
      </c>
      <c r="J18" s="32">
        <v>1.69</v>
      </c>
      <c r="K18" s="32">
        <v>1.72</v>
      </c>
      <c r="L18" s="32">
        <v>1.72</v>
      </c>
      <c r="M18" s="32">
        <v>1.76</v>
      </c>
    </row>
    <row r="19" spans="1:13" s="2" customFormat="1" ht="13.5" customHeight="1" x14ac:dyDescent="0.2">
      <c r="A19" s="17" t="s">
        <v>27</v>
      </c>
      <c r="B19" s="19" t="s">
        <v>28</v>
      </c>
      <c r="C19" s="12" t="s">
        <v>29</v>
      </c>
      <c r="D19" s="32">
        <v>13.9</v>
      </c>
      <c r="E19" s="32">
        <v>15.2</v>
      </c>
      <c r="F19" s="32">
        <v>14.4</v>
      </c>
      <c r="G19" s="54">
        <v>12.4</v>
      </c>
      <c r="H19" s="54">
        <v>12.73</v>
      </c>
      <c r="I19" s="54">
        <v>12.06</v>
      </c>
      <c r="J19" s="54">
        <v>11.88</v>
      </c>
      <c r="K19" s="54">
        <v>11.4</v>
      </c>
      <c r="L19" s="54">
        <v>12.54</v>
      </c>
      <c r="M19" s="54">
        <v>11.94</v>
      </c>
    </row>
    <row r="20" spans="1:13" s="2" customFormat="1" ht="10.5" x14ac:dyDescent="0.2">
      <c r="A20" s="17" t="s">
        <v>30</v>
      </c>
      <c r="B20" s="19" t="s">
        <v>31</v>
      </c>
      <c r="C20" s="55" t="s">
        <v>32</v>
      </c>
      <c r="D20" s="32">
        <f>D17-D19</f>
        <v>-5.8800000000000008</v>
      </c>
      <c r="E20" s="32">
        <v>-5.4</v>
      </c>
      <c r="F20" s="32">
        <f>E17-E19</f>
        <v>-7.2999999999999989</v>
      </c>
      <c r="G20" s="32">
        <v>-4.8600000000000003</v>
      </c>
      <c r="H20" s="32">
        <v>-5.23</v>
      </c>
      <c r="I20" s="32">
        <v>-3.92</v>
      </c>
      <c r="J20" s="32">
        <v>-4.25</v>
      </c>
      <c r="K20" s="32">
        <v>-3.48</v>
      </c>
      <c r="L20" s="32">
        <v>-4.51</v>
      </c>
      <c r="M20" s="32">
        <v>-3.7</v>
      </c>
    </row>
    <row r="21" spans="1:13" s="2" customFormat="1" ht="10.5" x14ac:dyDescent="0.2">
      <c r="A21" s="17" t="s">
        <v>33</v>
      </c>
      <c r="B21" s="19" t="s">
        <v>34</v>
      </c>
      <c r="C21" s="55" t="s">
        <v>11</v>
      </c>
      <c r="D21" s="33">
        <v>0.24</v>
      </c>
      <c r="E21" s="33">
        <v>0.254</v>
      </c>
      <c r="F21" s="33">
        <v>0.28799999999999998</v>
      </c>
      <c r="G21" s="33">
        <v>0.106</v>
      </c>
      <c r="H21" s="33">
        <v>0.17599999999999999</v>
      </c>
      <c r="I21" s="33">
        <v>0.161</v>
      </c>
      <c r="J21" s="33">
        <v>0.189</v>
      </c>
      <c r="K21" s="33">
        <v>0.154</v>
      </c>
      <c r="L21" s="33">
        <v>0.16800000000000001</v>
      </c>
      <c r="M21" s="33">
        <v>0.155</v>
      </c>
    </row>
    <row r="22" spans="1:13" s="2" customFormat="1" ht="10.5" x14ac:dyDescent="0.2">
      <c r="A22" s="17"/>
      <c r="B22" s="18" t="s">
        <v>35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s="2" customFormat="1" ht="10.5" x14ac:dyDescent="0.2">
      <c r="A23" s="17" t="s">
        <v>36</v>
      </c>
      <c r="B23" s="19" t="s">
        <v>35</v>
      </c>
      <c r="C23" s="55" t="s">
        <v>37</v>
      </c>
      <c r="D23" s="32">
        <f>D29+D39+D46+D53+D56+390</f>
        <v>8020</v>
      </c>
      <c r="E23" s="32">
        <v>8742.5</v>
      </c>
      <c r="F23" s="32">
        <v>9522.4500000000007</v>
      </c>
      <c r="G23" s="32">
        <v>9875.67</v>
      </c>
      <c r="H23" s="32">
        <v>10164.43</v>
      </c>
      <c r="I23" s="32">
        <v>10419.52</v>
      </c>
      <c r="J23" s="32">
        <v>10540.95</v>
      </c>
      <c r="K23" s="32">
        <v>11059.24</v>
      </c>
      <c r="L23" s="32">
        <v>11011.58</v>
      </c>
      <c r="M23" s="32">
        <v>11755.46</v>
      </c>
    </row>
    <row r="24" spans="1:13" s="2" customFormat="1" ht="10.5" x14ac:dyDescent="0.2">
      <c r="A24" s="17" t="s">
        <v>38</v>
      </c>
      <c r="B24" s="19" t="s">
        <v>39</v>
      </c>
      <c r="C24" s="55" t="s">
        <v>40</v>
      </c>
      <c r="D24" s="55">
        <v>95.5</v>
      </c>
      <c r="E24" s="55">
        <v>94</v>
      </c>
      <c r="F24" s="55">
        <v>97.5</v>
      </c>
      <c r="G24" s="32">
        <v>98.68</v>
      </c>
      <c r="H24" s="32">
        <v>99.16</v>
      </c>
      <c r="I24" s="32">
        <v>101.16</v>
      </c>
      <c r="J24" s="32">
        <v>100.1</v>
      </c>
      <c r="K24" s="32">
        <v>102.45</v>
      </c>
      <c r="L24" s="32">
        <v>100.74</v>
      </c>
      <c r="M24" s="32">
        <v>102.5</v>
      </c>
    </row>
    <row r="25" spans="1:13" s="2" customFormat="1" ht="10.5" x14ac:dyDescent="0.2">
      <c r="A25" s="17" t="s">
        <v>41</v>
      </c>
      <c r="B25" s="19" t="s">
        <v>42</v>
      </c>
      <c r="C25" s="55" t="s">
        <v>40</v>
      </c>
      <c r="D25" s="55">
        <v>103.31</v>
      </c>
      <c r="E25" s="55">
        <v>113.18</v>
      </c>
      <c r="F25" s="55">
        <v>111.7</v>
      </c>
      <c r="G25" s="55">
        <v>105.1</v>
      </c>
      <c r="H25" s="55">
        <v>103.8</v>
      </c>
      <c r="I25" s="55">
        <v>104.3</v>
      </c>
      <c r="J25" s="55">
        <v>103.6</v>
      </c>
      <c r="K25" s="55">
        <v>103.6</v>
      </c>
      <c r="L25" s="55">
        <v>103.7</v>
      </c>
      <c r="M25" s="55">
        <v>103.7</v>
      </c>
    </row>
    <row r="26" spans="1:13" s="2" customFormat="1" ht="10.5" x14ac:dyDescent="0.2">
      <c r="A26" s="17" t="s">
        <v>345</v>
      </c>
      <c r="B26" s="19" t="s">
        <v>346</v>
      </c>
      <c r="C26" s="57" t="s">
        <v>37</v>
      </c>
      <c r="D26" s="57"/>
      <c r="E26" s="57"/>
      <c r="F26" s="57">
        <v>569.37</v>
      </c>
      <c r="G26" s="57">
        <v>598.41</v>
      </c>
      <c r="H26" s="32">
        <v>622.35</v>
      </c>
      <c r="I26" s="32">
        <v>628.92999999999995</v>
      </c>
      <c r="J26" s="32">
        <v>645.38</v>
      </c>
      <c r="K26" s="32">
        <v>664.78</v>
      </c>
      <c r="L26" s="32">
        <v>671.2</v>
      </c>
      <c r="M26" s="32">
        <v>705.33</v>
      </c>
    </row>
    <row r="27" spans="1:13" s="2" customFormat="1" ht="10.5" x14ac:dyDescent="0.2">
      <c r="A27" s="17" t="s">
        <v>347</v>
      </c>
      <c r="B27" s="19" t="s">
        <v>348</v>
      </c>
      <c r="C27" s="57" t="s">
        <v>37</v>
      </c>
      <c r="D27" s="57"/>
      <c r="E27" s="57"/>
      <c r="F27" s="57">
        <v>472.13</v>
      </c>
      <c r="G27" s="57">
        <v>499.36</v>
      </c>
      <c r="H27" s="32">
        <v>519.33000000000004</v>
      </c>
      <c r="I27" s="32">
        <v>524.83000000000004</v>
      </c>
      <c r="J27" s="32">
        <v>538.54999999999995</v>
      </c>
      <c r="K27" s="32">
        <v>554.75</v>
      </c>
      <c r="L27" s="32">
        <v>560.09</v>
      </c>
      <c r="M27" s="32">
        <v>588.6</v>
      </c>
    </row>
    <row r="28" spans="1:13" s="2" customFormat="1" ht="10.5" x14ac:dyDescent="0.2">
      <c r="A28" s="17"/>
      <c r="B28" s="18" t="s">
        <v>43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s="2" customFormat="1" ht="21" x14ac:dyDescent="0.2">
      <c r="A29" s="17" t="s">
        <v>44</v>
      </c>
      <c r="B29" s="20" t="s">
        <v>45</v>
      </c>
      <c r="C29" s="55" t="s">
        <v>37</v>
      </c>
      <c r="D29" s="32">
        <v>367.7</v>
      </c>
      <c r="E29" s="32">
        <v>384.1</v>
      </c>
      <c r="F29" s="32">
        <v>391.01</v>
      </c>
      <c r="G29" s="32">
        <v>415.91</v>
      </c>
      <c r="H29" s="32">
        <v>447.96</v>
      </c>
      <c r="I29" s="32">
        <v>453.68</v>
      </c>
      <c r="J29" s="32">
        <v>475.91</v>
      </c>
      <c r="K29" s="32">
        <v>486.91</v>
      </c>
      <c r="L29" s="32">
        <v>504.36</v>
      </c>
      <c r="M29" s="32">
        <v>522.08000000000004</v>
      </c>
    </row>
    <row r="30" spans="1:13" s="2" customFormat="1" ht="31.5" x14ac:dyDescent="0.2">
      <c r="A30" s="17" t="s">
        <v>46</v>
      </c>
      <c r="B30" s="19" t="s">
        <v>47</v>
      </c>
      <c r="C30" s="12" t="s">
        <v>48</v>
      </c>
      <c r="D30" s="55">
        <v>94.8</v>
      </c>
      <c r="E30" s="55">
        <v>101.6</v>
      </c>
      <c r="F30" s="55">
        <v>87.7</v>
      </c>
      <c r="G30" s="55">
        <v>101.4</v>
      </c>
      <c r="H30" s="31">
        <v>101.8</v>
      </c>
      <c r="I30" s="31">
        <v>103.1</v>
      </c>
      <c r="J30" s="31">
        <v>101.86</v>
      </c>
      <c r="K30" s="31">
        <v>102.9</v>
      </c>
      <c r="L30" s="31">
        <v>102</v>
      </c>
      <c r="M30" s="31">
        <v>103.2</v>
      </c>
    </row>
    <row r="31" spans="1:13" s="2" customFormat="1" ht="10.5" customHeight="1" x14ac:dyDescent="0.2">
      <c r="A31" s="17"/>
      <c r="B31" s="20" t="s">
        <v>334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s="2" customFormat="1" ht="24.75" customHeight="1" x14ac:dyDescent="0.2">
      <c r="A32" s="17" t="s">
        <v>335</v>
      </c>
      <c r="B32" s="20" t="s">
        <v>336</v>
      </c>
      <c r="C32" s="12" t="s">
        <v>48</v>
      </c>
      <c r="D32" s="55"/>
      <c r="E32" s="55">
        <v>107.5</v>
      </c>
      <c r="F32" s="55">
        <v>79.2</v>
      </c>
      <c r="G32" s="55">
        <v>102.8</v>
      </c>
      <c r="H32" s="55">
        <v>103.5</v>
      </c>
      <c r="I32" s="55">
        <v>106.2</v>
      </c>
      <c r="J32" s="55">
        <v>103.5</v>
      </c>
      <c r="K32" s="55">
        <v>105.8</v>
      </c>
      <c r="L32" s="55">
        <v>103.7</v>
      </c>
      <c r="M32" s="55">
        <v>106.4</v>
      </c>
    </row>
    <row r="33" spans="1:13" s="2" customFormat="1" ht="31.5" x14ac:dyDescent="0.2">
      <c r="A33" s="17" t="s">
        <v>49</v>
      </c>
      <c r="B33" s="20" t="s">
        <v>50</v>
      </c>
      <c r="C33" s="12" t="s">
        <v>48</v>
      </c>
      <c r="D33" s="32">
        <v>96</v>
      </c>
      <c r="E33" s="32">
        <v>95.18</v>
      </c>
      <c r="F33" s="32">
        <v>99.1</v>
      </c>
      <c r="G33" s="32">
        <v>99.3</v>
      </c>
      <c r="H33" s="32">
        <v>100</v>
      </c>
      <c r="I33" s="32">
        <v>100.8</v>
      </c>
      <c r="J33" s="32">
        <v>100.5</v>
      </c>
      <c r="K33" s="32">
        <v>100.9</v>
      </c>
      <c r="L33" s="32">
        <v>100.6</v>
      </c>
      <c r="M33" s="32">
        <v>100.9</v>
      </c>
    </row>
    <row r="34" spans="1:13" s="2" customFormat="1" ht="31.5" x14ac:dyDescent="0.2">
      <c r="A34" s="17" t="s">
        <v>51</v>
      </c>
      <c r="B34" s="20" t="s">
        <v>52</v>
      </c>
      <c r="C34" s="12" t="s">
        <v>48</v>
      </c>
      <c r="D34" s="32">
        <v>95.6</v>
      </c>
      <c r="E34" s="32">
        <v>95.2</v>
      </c>
      <c r="F34" s="32">
        <v>100.2</v>
      </c>
      <c r="G34" s="32">
        <v>100.1</v>
      </c>
      <c r="H34" s="32">
        <v>100.3</v>
      </c>
      <c r="I34" s="32">
        <v>100.4</v>
      </c>
      <c r="J34" s="32">
        <v>100.2</v>
      </c>
      <c r="K34" s="32">
        <v>100.3</v>
      </c>
      <c r="L34" s="32">
        <v>100.2</v>
      </c>
      <c r="M34" s="32">
        <v>100.3</v>
      </c>
    </row>
    <row r="35" spans="1:13" s="2" customFormat="1" ht="10.5" x14ac:dyDescent="0.2">
      <c r="A35" s="46" t="s">
        <v>53</v>
      </c>
      <c r="B35" s="47" t="s">
        <v>54</v>
      </c>
      <c r="C35" s="44" t="s">
        <v>55</v>
      </c>
      <c r="D35" s="42">
        <v>113.96</v>
      </c>
      <c r="E35" s="44">
        <v>117.23</v>
      </c>
      <c r="F35" s="44">
        <v>91.54</v>
      </c>
      <c r="G35" s="44">
        <v>92.8</v>
      </c>
      <c r="H35" s="44">
        <v>93.37</v>
      </c>
      <c r="I35" s="44">
        <v>93.37</v>
      </c>
      <c r="J35" s="44">
        <v>95.24</v>
      </c>
      <c r="K35" s="44">
        <v>95.24</v>
      </c>
      <c r="L35" s="44">
        <v>97.15</v>
      </c>
      <c r="M35" s="44">
        <v>97.15</v>
      </c>
    </row>
    <row r="36" spans="1:13" s="2" customFormat="1" ht="21" x14ac:dyDescent="0.2">
      <c r="A36" s="46" t="s">
        <v>56</v>
      </c>
      <c r="B36" s="48" t="s">
        <v>57</v>
      </c>
      <c r="C36" s="49" t="s">
        <v>58</v>
      </c>
      <c r="D36" s="42">
        <v>3297.48</v>
      </c>
      <c r="E36" s="44">
        <v>3423.02</v>
      </c>
      <c r="F36" s="44">
        <v>3506.18</v>
      </c>
      <c r="G36" s="50">
        <v>4002.1</v>
      </c>
      <c r="H36" s="50">
        <v>4182.1899999999996</v>
      </c>
      <c r="I36" s="50">
        <v>4198.2</v>
      </c>
      <c r="J36" s="50">
        <v>4349.4799999999996</v>
      </c>
      <c r="K36" s="50">
        <v>4366.13</v>
      </c>
      <c r="L36" s="50">
        <v>4523.46</v>
      </c>
      <c r="M36" s="50">
        <v>4540.78</v>
      </c>
    </row>
    <row r="37" spans="1:13" s="2" customFormat="1" ht="30.95" customHeight="1" x14ac:dyDescent="0.2">
      <c r="A37" s="46" t="s">
        <v>59</v>
      </c>
      <c r="B37" s="48" t="s">
        <v>60</v>
      </c>
      <c r="C37" s="49" t="s">
        <v>61</v>
      </c>
      <c r="D37" s="43">
        <v>102.62</v>
      </c>
      <c r="E37" s="45">
        <v>105.69</v>
      </c>
      <c r="F37" s="45">
        <v>102.43</v>
      </c>
      <c r="G37" s="45">
        <v>106.7</v>
      </c>
      <c r="H37" s="50">
        <v>104.5</v>
      </c>
      <c r="I37" s="50">
        <v>104.9</v>
      </c>
      <c r="J37" s="50">
        <v>104</v>
      </c>
      <c r="K37" s="50">
        <v>104</v>
      </c>
      <c r="L37" s="50">
        <v>104</v>
      </c>
      <c r="M37" s="50">
        <v>104</v>
      </c>
    </row>
    <row r="38" spans="1:13" s="2" customFormat="1" ht="10.5" x14ac:dyDescent="0.2">
      <c r="A38" s="17"/>
      <c r="B38" s="18" t="s">
        <v>62</v>
      </c>
      <c r="C38" s="12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s="2" customFormat="1" ht="10.5" x14ac:dyDescent="0.2">
      <c r="A39" s="17" t="s">
        <v>63</v>
      </c>
      <c r="B39" s="19" t="s">
        <v>64</v>
      </c>
      <c r="C39" s="55" t="s">
        <v>37</v>
      </c>
      <c r="D39" s="31">
        <v>1399.5</v>
      </c>
      <c r="E39" s="31">
        <v>1855.8720000000001</v>
      </c>
      <c r="F39" s="31">
        <v>1684.181</v>
      </c>
      <c r="G39" s="31">
        <v>1724.3</v>
      </c>
      <c r="H39" s="31">
        <v>1711.1</v>
      </c>
      <c r="I39" s="31">
        <v>1810</v>
      </c>
      <c r="J39" s="31">
        <v>1718.3</v>
      </c>
      <c r="K39" s="31">
        <v>1915.6</v>
      </c>
      <c r="L39" s="31">
        <v>1769.9</v>
      </c>
      <c r="M39" s="31">
        <v>2046.2</v>
      </c>
    </row>
    <row r="40" spans="1:13" s="2" customFormat="1" ht="31.5" x14ac:dyDescent="0.2">
      <c r="A40" s="17" t="s">
        <v>65</v>
      </c>
      <c r="B40" s="19" t="s">
        <v>66</v>
      </c>
      <c r="C40" s="12" t="s">
        <v>48</v>
      </c>
      <c r="D40" s="31">
        <v>96.3</v>
      </c>
      <c r="E40" s="31">
        <v>102.7</v>
      </c>
      <c r="F40" s="31">
        <v>87.2</v>
      </c>
      <c r="G40" s="31">
        <v>97.4</v>
      </c>
      <c r="H40" s="31">
        <v>94.9</v>
      </c>
      <c r="I40" s="31">
        <v>100.4</v>
      </c>
      <c r="J40" s="31">
        <v>96.4</v>
      </c>
      <c r="K40" s="31">
        <v>101.6</v>
      </c>
      <c r="L40" s="31">
        <v>98.9</v>
      </c>
      <c r="M40" s="31">
        <v>102.6</v>
      </c>
    </row>
    <row r="41" spans="1:13" s="2" customFormat="1" ht="10.5" x14ac:dyDescent="0.2">
      <c r="A41" s="17" t="s">
        <v>67</v>
      </c>
      <c r="B41" s="19" t="s">
        <v>68</v>
      </c>
      <c r="C41" s="55" t="s">
        <v>37</v>
      </c>
      <c r="D41" s="31">
        <v>977.3</v>
      </c>
      <c r="E41" s="31">
        <v>1221.8699999999999</v>
      </c>
      <c r="F41" s="31">
        <v>1053.49</v>
      </c>
      <c r="G41" s="31">
        <v>1131.5999999999999</v>
      </c>
      <c r="H41" s="31">
        <v>1144.5</v>
      </c>
      <c r="I41" s="31">
        <v>1216.8</v>
      </c>
      <c r="J41" s="31">
        <v>1159.2</v>
      </c>
      <c r="K41" s="31">
        <v>1312.3</v>
      </c>
      <c r="L41" s="31">
        <v>1200.5999999999999</v>
      </c>
      <c r="M41" s="31">
        <v>1419.3</v>
      </c>
    </row>
    <row r="42" spans="1:13" s="2" customFormat="1" ht="31.5" x14ac:dyDescent="0.2">
      <c r="A42" s="17" t="s">
        <v>69</v>
      </c>
      <c r="B42" s="19" t="s">
        <v>70</v>
      </c>
      <c r="C42" s="12" t="s">
        <v>48</v>
      </c>
      <c r="D42" s="32">
        <v>92.8</v>
      </c>
      <c r="E42" s="32">
        <v>97.2</v>
      </c>
      <c r="F42" s="31">
        <v>85.7</v>
      </c>
      <c r="G42" s="31">
        <v>102.3</v>
      </c>
      <c r="H42" s="31">
        <v>96.6</v>
      </c>
      <c r="I42" s="31">
        <v>102.7</v>
      </c>
      <c r="J42" s="31">
        <v>97.2</v>
      </c>
      <c r="K42" s="31">
        <v>103.5</v>
      </c>
      <c r="L42" s="31">
        <v>99.4</v>
      </c>
      <c r="M42" s="31">
        <v>103.8</v>
      </c>
    </row>
    <row r="43" spans="1:13" s="2" customFormat="1" ht="10.5" x14ac:dyDescent="0.2">
      <c r="A43" s="17" t="s">
        <v>71</v>
      </c>
      <c r="B43" s="19" t="s">
        <v>72</v>
      </c>
      <c r="C43" s="55" t="s">
        <v>37</v>
      </c>
      <c r="D43" s="31">
        <v>422.2</v>
      </c>
      <c r="E43" s="31">
        <v>633.99800000000005</v>
      </c>
      <c r="F43" s="31">
        <v>630.68799999999999</v>
      </c>
      <c r="G43" s="31">
        <v>592.70000000000005</v>
      </c>
      <c r="H43" s="31">
        <v>566.6</v>
      </c>
      <c r="I43" s="31">
        <v>593.20000000000005</v>
      </c>
      <c r="J43" s="31">
        <v>559.1</v>
      </c>
      <c r="K43" s="31">
        <v>603.4</v>
      </c>
      <c r="L43" s="31">
        <v>569.20000000000005</v>
      </c>
      <c r="M43" s="31">
        <v>626.79999999999995</v>
      </c>
    </row>
    <row r="44" spans="1:13" s="2" customFormat="1" ht="31.5" x14ac:dyDescent="0.2">
      <c r="A44" s="17" t="s">
        <v>73</v>
      </c>
      <c r="B44" s="19" t="s">
        <v>74</v>
      </c>
      <c r="C44" s="12" t="s">
        <v>48</v>
      </c>
      <c r="D44" s="31">
        <v>97.7</v>
      </c>
      <c r="E44" s="31">
        <v>112.6</v>
      </c>
      <c r="F44" s="31">
        <v>90.2</v>
      </c>
      <c r="G44" s="31">
        <v>89.5</v>
      </c>
      <c r="H44" s="31">
        <v>91.3</v>
      </c>
      <c r="I44" s="31">
        <v>95.6</v>
      </c>
      <c r="J44" s="31">
        <v>94.8</v>
      </c>
      <c r="K44" s="31">
        <v>97.7</v>
      </c>
      <c r="L44" s="31">
        <v>97.8</v>
      </c>
      <c r="M44" s="31">
        <v>99.8</v>
      </c>
    </row>
    <row r="45" spans="1:13" s="2" customFormat="1" ht="10.5" x14ac:dyDescent="0.2">
      <c r="A45" s="17"/>
      <c r="B45" s="18" t="s">
        <v>75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s="2" customFormat="1" ht="21" customHeight="1" x14ac:dyDescent="0.2">
      <c r="A46" s="17" t="s">
        <v>76</v>
      </c>
      <c r="B46" s="20" t="s">
        <v>77</v>
      </c>
      <c r="C46" s="12" t="s">
        <v>78</v>
      </c>
      <c r="D46" s="55">
        <v>666.3</v>
      </c>
      <c r="E46" s="55">
        <v>607.79999999999995</v>
      </c>
      <c r="F46" s="39">
        <v>650.52</v>
      </c>
      <c r="G46" s="39">
        <v>593.67999999999995</v>
      </c>
      <c r="H46" s="39">
        <v>560.27</v>
      </c>
      <c r="I46" s="39">
        <v>599.83000000000004</v>
      </c>
      <c r="J46" s="39">
        <v>539.29999999999995</v>
      </c>
      <c r="K46" s="39">
        <v>616.86</v>
      </c>
      <c r="L46" s="39">
        <v>529.55999999999995</v>
      </c>
      <c r="M46" s="39">
        <v>646.08000000000004</v>
      </c>
    </row>
    <row r="47" spans="1:13" s="2" customFormat="1" ht="31.5" x14ac:dyDescent="0.2">
      <c r="A47" s="17" t="s">
        <v>79</v>
      </c>
      <c r="B47" s="20" t="s">
        <v>80</v>
      </c>
      <c r="C47" s="12" t="s">
        <v>48</v>
      </c>
      <c r="D47" s="55">
        <v>75.900000000000006</v>
      </c>
      <c r="E47" s="55">
        <v>84.1</v>
      </c>
      <c r="F47" s="39">
        <v>100.48</v>
      </c>
      <c r="G47" s="39">
        <v>87.5</v>
      </c>
      <c r="H47" s="39">
        <v>90.05</v>
      </c>
      <c r="I47" s="39">
        <v>96.5</v>
      </c>
      <c r="J47" s="39">
        <v>92.2</v>
      </c>
      <c r="K47" s="39">
        <v>98.6</v>
      </c>
      <c r="L47" s="39">
        <v>94.6</v>
      </c>
      <c r="M47" s="39">
        <v>101</v>
      </c>
    </row>
    <row r="48" spans="1:13" s="2" customFormat="1" ht="10.5" x14ac:dyDescent="0.2">
      <c r="A48" s="17" t="s">
        <v>81</v>
      </c>
      <c r="B48" s="19" t="s">
        <v>82</v>
      </c>
      <c r="C48" s="12" t="s">
        <v>83</v>
      </c>
      <c r="D48" s="55">
        <v>101</v>
      </c>
      <c r="E48" s="55">
        <v>108.2</v>
      </c>
      <c r="F48" s="39">
        <v>106.6</v>
      </c>
      <c r="G48" s="39">
        <v>104.3</v>
      </c>
      <c r="H48" s="39">
        <v>104.8</v>
      </c>
      <c r="I48" s="39">
        <v>104.7</v>
      </c>
      <c r="J48" s="39">
        <v>104.4</v>
      </c>
      <c r="K48" s="39">
        <v>104.3</v>
      </c>
      <c r="L48" s="39">
        <v>103.8</v>
      </c>
      <c r="M48" s="39">
        <v>103.7</v>
      </c>
    </row>
    <row r="49" spans="1:13" s="2" customFormat="1" ht="10.5" x14ac:dyDescent="0.2">
      <c r="A49" s="17" t="s">
        <v>84</v>
      </c>
      <c r="B49" s="19" t="s">
        <v>85</v>
      </c>
      <c r="C49" s="55" t="s">
        <v>86</v>
      </c>
      <c r="D49" s="55">
        <v>13.784000000000001</v>
      </c>
      <c r="E49" s="55">
        <v>20.873000000000001</v>
      </c>
      <c r="F49" s="33">
        <v>25.785</v>
      </c>
      <c r="G49" s="33">
        <v>20.318999999999999</v>
      </c>
      <c r="H49" s="55">
        <v>20.437999999999999</v>
      </c>
      <c r="I49" s="55">
        <v>20.715</v>
      </c>
      <c r="J49" s="33">
        <v>20.817</v>
      </c>
      <c r="K49" s="33">
        <v>21.898</v>
      </c>
      <c r="L49" s="33">
        <v>20.856000000000002</v>
      </c>
      <c r="M49" s="33">
        <v>21.896999999999998</v>
      </c>
    </row>
    <row r="50" spans="1:13" s="2" customFormat="1" ht="10.5" x14ac:dyDescent="0.2">
      <c r="A50" s="17"/>
      <c r="B50" s="18" t="s">
        <v>87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s="2" customFormat="1" ht="21" x14ac:dyDescent="0.2">
      <c r="A51" s="17" t="s">
        <v>88</v>
      </c>
      <c r="B51" s="20" t="s">
        <v>89</v>
      </c>
      <c r="C51" s="12" t="s">
        <v>90</v>
      </c>
      <c r="D51" s="40">
        <v>105.01</v>
      </c>
      <c r="E51" s="40">
        <v>107.4</v>
      </c>
      <c r="F51" s="39">
        <v>111.3</v>
      </c>
      <c r="G51" s="39">
        <v>105.3</v>
      </c>
      <c r="H51" s="39">
        <v>103.7</v>
      </c>
      <c r="I51" s="39">
        <v>104</v>
      </c>
      <c r="J51" s="39">
        <v>104</v>
      </c>
      <c r="K51" s="39">
        <v>104</v>
      </c>
      <c r="L51" s="39">
        <v>104</v>
      </c>
      <c r="M51" s="39">
        <v>104</v>
      </c>
    </row>
    <row r="52" spans="1:13" s="2" customFormat="1" ht="23.25" customHeight="1" x14ac:dyDescent="0.2">
      <c r="A52" s="17" t="s">
        <v>91</v>
      </c>
      <c r="B52" s="20" t="s">
        <v>92</v>
      </c>
      <c r="C52" s="12" t="s">
        <v>83</v>
      </c>
      <c r="D52" s="40">
        <v>103.7</v>
      </c>
      <c r="E52" s="40">
        <v>106.04</v>
      </c>
      <c r="F52" s="39">
        <v>112.65</v>
      </c>
      <c r="G52" s="39">
        <v>105.2</v>
      </c>
      <c r="H52" s="39">
        <v>104.5</v>
      </c>
      <c r="I52" s="39">
        <v>104.9</v>
      </c>
      <c r="J52" s="39">
        <v>104</v>
      </c>
      <c r="K52" s="39">
        <v>104</v>
      </c>
      <c r="L52" s="39">
        <v>104</v>
      </c>
      <c r="M52" s="39">
        <v>104</v>
      </c>
    </row>
    <row r="53" spans="1:13" s="2" customFormat="1" ht="10.5" x14ac:dyDescent="0.2">
      <c r="A53" s="17" t="s">
        <v>93</v>
      </c>
      <c r="B53" s="19" t="s">
        <v>94</v>
      </c>
      <c r="C53" s="55" t="s">
        <v>95</v>
      </c>
      <c r="D53" s="40">
        <v>4348</v>
      </c>
      <c r="E53" s="40">
        <v>4666.2</v>
      </c>
      <c r="F53" s="39">
        <v>5392.75</v>
      </c>
      <c r="G53" s="39">
        <v>5647.34</v>
      </c>
      <c r="H53" s="39">
        <v>5916.58</v>
      </c>
      <c r="I53" s="39">
        <v>5993.69</v>
      </c>
      <c r="J53" s="39">
        <v>6239.06</v>
      </c>
      <c r="K53" s="39">
        <v>6395.3</v>
      </c>
      <c r="L53" s="39">
        <v>6572.61</v>
      </c>
      <c r="M53" s="39">
        <v>6836.95</v>
      </c>
    </row>
    <row r="54" spans="1:13" s="2" customFormat="1" ht="23.25" customHeight="1" x14ac:dyDescent="0.2">
      <c r="A54" s="17" t="s">
        <v>96</v>
      </c>
      <c r="B54" s="19" t="s">
        <v>97</v>
      </c>
      <c r="C54" s="12" t="s">
        <v>48</v>
      </c>
      <c r="D54" s="40">
        <v>89.8</v>
      </c>
      <c r="E54" s="40">
        <v>100.27</v>
      </c>
      <c r="F54" s="39">
        <v>101.27</v>
      </c>
      <c r="G54" s="39">
        <v>100.5</v>
      </c>
      <c r="H54" s="39">
        <v>99.4</v>
      </c>
      <c r="I54" s="39">
        <v>100.6</v>
      </c>
      <c r="J54" s="39">
        <v>101.2</v>
      </c>
      <c r="K54" s="39">
        <v>102.3</v>
      </c>
      <c r="L54" s="39">
        <v>101.1</v>
      </c>
      <c r="M54" s="39">
        <v>102.5</v>
      </c>
    </row>
    <row r="55" spans="1:13" s="2" customFormat="1" ht="10.5" x14ac:dyDescent="0.2">
      <c r="A55" s="17" t="s">
        <v>98</v>
      </c>
      <c r="B55" s="19" t="s">
        <v>99</v>
      </c>
      <c r="C55" s="55" t="s">
        <v>83</v>
      </c>
      <c r="D55" s="39">
        <v>103.01</v>
      </c>
      <c r="E55" s="39">
        <v>107.02</v>
      </c>
      <c r="F55" s="39">
        <v>114.12</v>
      </c>
      <c r="G55" s="39">
        <v>104.2</v>
      </c>
      <c r="H55" s="39">
        <v>105.4</v>
      </c>
      <c r="I55" s="39">
        <v>105.5</v>
      </c>
      <c r="J55" s="39">
        <v>104.2</v>
      </c>
      <c r="K55" s="39">
        <v>104.3</v>
      </c>
      <c r="L55" s="39">
        <v>104.2</v>
      </c>
      <c r="M55" s="39">
        <v>104.3</v>
      </c>
    </row>
    <row r="56" spans="1:13" s="2" customFormat="1" ht="10.5" x14ac:dyDescent="0.2">
      <c r="A56" s="17" t="s">
        <v>100</v>
      </c>
      <c r="B56" s="19" t="s">
        <v>101</v>
      </c>
      <c r="C56" s="12" t="s">
        <v>95</v>
      </c>
      <c r="D56" s="32">
        <v>848.5</v>
      </c>
      <c r="E56" s="32">
        <v>892.1</v>
      </c>
      <c r="F56" s="32">
        <v>948.1</v>
      </c>
      <c r="G56" s="32">
        <v>1063.8399999999999</v>
      </c>
      <c r="H56" s="32">
        <v>1098.25</v>
      </c>
      <c r="I56" s="32">
        <v>1121.5999999999999</v>
      </c>
      <c r="J56" s="32">
        <v>1145.47</v>
      </c>
      <c r="K56" s="32">
        <v>1187.3399999999999</v>
      </c>
      <c r="L56" s="32">
        <v>1205.48</v>
      </c>
      <c r="M56" s="32">
        <v>1254.46</v>
      </c>
    </row>
    <row r="57" spans="1:13" s="2" customFormat="1" ht="31.5" x14ac:dyDescent="0.2">
      <c r="A57" s="17" t="s">
        <v>102</v>
      </c>
      <c r="B57" s="19" t="s">
        <v>103</v>
      </c>
      <c r="C57" s="12" t="s">
        <v>48</v>
      </c>
      <c r="D57" s="40">
        <v>82.7</v>
      </c>
      <c r="E57" s="40">
        <v>100.8</v>
      </c>
      <c r="F57" s="39">
        <v>98.5</v>
      </c>
      <c r="G57" s="39">
        <v>102.1</v>
      </c>
      <c r="H57" s="39">
        <v>98.6</v>
      </c>
      <c r="I57" s="39">
        <v>100.6</v>
      </c>
      <c r="J57" s="39">
        <v>100</v>
      </c>
      <c r="K57" s="39">
        <v>101.4</v>
      </c>
      <c r="L57" s="39">
        <v>100.9</v>
      </c>
      <c r="M57" s="39">
        <v>101.2</v>
      </c>
    </row>
    <row r="58" spans="1:13" s="2" customFormat="1" ht="10.5" x14ac:dyDescent="0.2">
      <c r="A58" s="17" t="s">
        <v>104</v>
      </c>
      <c r="B58" s="19" t="s">
        <v>105</v>
      </c>
      <c r="C58" s="12" t="s">
        <v>83</v>
      </c>
      <c r="D58" s="39">
        <v>103.2</v>
      </c>
      <c r="E58" s="39">
        <v>104.3</v>
      </c>
      <c r="F58" s="39">
        <v>107.9</v>
      </c>
      <c r="G58" s="39">
        <v>109.9</v>
      </c>
      <c r="H58" s="39">
        <v>104.7</v>
      </c>
      <c r="I58" s="39">
        <v>104.8</v>
      </c>
      <c r="J58" s="39">
        <v>104.3</v>
      </c>
      <c r="K58" s="39">
        <v>104.4</v>
      </c>
      <c r="L58" s="39">
        <v>104.3</v>
      </c>
      <c r="M58" s="39">
        <v>104.4</v>
      </c>
    </row>
    <row r="59" spans="1:13" s="2" customFormat="1" ht="10.5" hidden="1" x14ac:dyDescent="0.2">
      <c r="A59" s="17"/>
      <c r="B59" s="18" t="s">
        <v>106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s="2" customFormat="1" ht="10.5" hidden="1" x14ac:dyDescent="0.2">
      <c r="A60" s="17" t="s">
        <v>107</v>
      </c>
      <c r="B60" s="19" t="s">
        <v>108</v>
      </c>
      <c r="C60" s="12" t="s">
        <v>109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1:13" s="2" customFormat="1" ht="10.5" hidden="1" x14ac:dyDescent="0.2">
      <c r="A61" s="17" t="s">
        <v>110</v>
      </c>
      <c r="B61" s="19" t="s">
        <v>111</v>
      </c>
      <c r="C61" s="12" t="s">
        <v>109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s="2" customFormat="1" ht="10.5" hidden="1" x14ac:dyDescent="0.2">
      <c r="A62" s="17"/>
      <c r="B62" s="23" t="s">
        <v>112</v>
      </c>
      <c r="C62" s="12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s="2" customFormat="1" ht="10.5" hidden="1" x14ac:dyDescent="0.2">
      <c r="A63" s="17" t="s">
        <v>113</v>
      </c>
      <c r="B63" s="19" t="s">
        <v>114</v>
      </c>
      <c r="C63" s="12" t="s">
        <v>109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1:13" s="2" customFormat="1" ht="10.5" hidden="1" x14ac:dyDescent="0.2">
      <c r="A64" s="17" t="s">
        <v>115</v>
      </c>
      <c r="B64" s="19" t="s">
        <v>116</v>
      </c>
      <c r="C64" s="12" t="s">
        <v>109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1:13" s="2" customFormat="1" ht="10.5" hidden="1" x14ac:dyDescent="0.2">
      <c r="A65" s="17" t="s">
        <v>117</v>
      </c>
      <c r="B65" s="19" t="s">
        <v>118</v>
      </c>
      <c r="C65" s="12" t="s">
        <v>109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1:13" s="2" customFormat="1" ht="10.5" hidden="1" x14ac:dyDescent="0.2">
      <c r="A66" s="17"/>
      <c r="B66" s="23" t="s">
        <v>119</v>
      </c>
      <c r="C66" s="12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1:13" s="2" customFormat="1" ht="10.5" hidden="1" x14ac:dyDescent="0.2">
      <c r="A67" s="17" t="s">
        <v>120</v>
      </c>
      <c r="B67" s="19" t="s">
        <v>114</v>
      </c>
      <c r="C67" s="12" t="s">
        <v>109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spans="1:13" s="2" customFormat="1" ht="10.5" hidden="1" x14ac:dyDescent="0.2">
      <c r="A68" s="17" t="s">
        <v>121</v>
      </c>
      <c r="B68" s="19" t="s">
        <v>118</v>
      </c>
      <c r="C68" s="12" t="s">
        <v>109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s="2" customFormat="1" ht="21" x14ac:dyDescent="0.2">
      <c r="A69" s="17"/>
      <c r="B69" s="24" t="s">
        <v>122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1:13" s="2" customFormat="1" ht="21" x14ac:dyDescent="0.2">
      <c r="A70" s="17" t="s">
        <v>123</v>
      </c>
      <c r="B70" s="20" t="s">
        <v>124</v>
      </c>
      <c r="C70" s="55" t="s">
        <v>125</v>
      </c>
      <c r="D70" s="55">
        <v>192</v>
      </c>
      <c r="E70" s="55">
        <v>167</v>
      </c>
      <c r="F70" s="55">
        <v>166</v>
      </c>
      <c r="G70" s="55">
        <v>175</v>
      </c>
      <c r="H70" s="55">
        <v>167</v>
      </c>
      <c r="I70" s="55">
        <v>175</v>
      </c>
      <c r="J70" s="55">
        <v>168</v>
      </c>
      <c r="K70" s="55">
        <v>175</v>
      </c>
      <c r="L70" s="55">
        <v>169</v>
      </c>
      <c r="M70" s="55">
        <v>176</v>
      </c>
    </row>
    <row r="71" spans="1:13" s="2" customFormat="1" ht="30.95" customHeight="1" x14ac:dyDescent="0.2">
      <c r="A71" s="17" t="s">
        <v>126</v>
      </c>
      <c r="B71" s="20" t="s">
        <v>127</v>
      </c>
      <c r="C71" s="55" t="s">
        <v>11</v>
      </c>
      <c r="D71" s="55">
        <v>1.3759999999999999</v>
      </c>
      <c r="E71" s="55">
        <v>1.395</v>
      </c>
      <c r="F71" s="55">
        <v>1.361</v>
      </c>
      <c r="G71" s="55">
        <v>1.35</v>
      </c>
      <c r="H71" s="55">
        <v>1.35</v>
      </c>
      <c r="I71" s="55">
        <v>1.36</v>
      </c>
      <c r="J71" s="55">
        <v>1.36</v>
      </c>
      <c r="K71" s="55">
        <v>1.37</v>
      </c>
      <c r="L71" s="55">
        <v>1.36</v>
      </c>
      <c r="M71" s="55">
        <v>1.37</v>
      </c>
    </row>
    <row r="72" spans="1:13" s="2" customFormat="1" ht="28.5" customHeight="1" x14ac:dyDescent="0.2">
      <c r="A72" s="17" t="s">
        <v>128</v>
      </c>
      <c r="B72" s="20" t="s">
        <v>129</v>
      </c>
      <c r="C72" s="55" t="s">
        <v>130</v>
      </c>
      <c r="D72" s="33">
        <v>2.8159999999999998</v>
      </c>
      <c r="E72" s="33">
        <v>2.677</v>
      </c>
      <c r="F72" s="33">
        <v>2.427</v>
      </c>
      <c r="G72" s="33">
        <v>2.4820000000000002</v>
      </c>
      <c r="H72" s="33">
        <v>2.5070000000000001</v>
      </c>
      <c r="I72" s="33">
        <v>2.524</v>
      </c>
      <c r="J72" s="33">
        <v>2.5369999999999999</v>
      </c>
      <c r="K72" s="33">
        <v>2.5750000000000002</v>
      </c>
      <c r="L72" s="33">
        <v>2.5720000000000001</v>
      </c>
      <c r="M72" s="33">
        <v>2.6419999999999999</v>
      </c>
    </row>
    <row r="73" spans="1:13" s="2" customFormat="1" ht="10.5" x14ac:dyDescent="0.2">
      <c r="A73" s="17"/>
      <c r="B73" s="18" t="s">
        <v>131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3" s="2" customFormat="1" ht="10.5" x14ac:dyDescent="0.2">
      <c r="A74" s="17" t="s">
        <v>132</v>
      </c>
      <c r="B74" s="19" t="s">
        <v>133</v>
      </c>
      <c r="C74" s="55" t="s">
        <v>95</v>
      </c>
      <c r="D74" s="55">
        <v>1286.4000000000001</v>
      </c>
      <c r="E74" s="55">
        <v>1309.9000000000001</v>
      </c>
      <c r="F74" s="32">
        <v>2114.86</v>
      </c>
      <c r="G74" s="32">
        <v>1704.4</v>
      </c>
      <c r="H74" s="32">
        <v>1809.64</v>
      </c>
      <c r="I74" s="32">
        <v>1968.49</v>
      </c>
      <c r="J74" s="32">
        <v>1912.29</v>
      </c>
      <c r="K74" s="32">
        <v>2142.9</v>
      </c>
      <c r="L74" s="32">
        <v>2030.46</v>
      </c>
      <c r="M74" s="32">
        <v>2414.35</v>
      </c>
    </row>
    <row r="75" spans="1:13" s="2" customFormat="1" ht="31.5" x14ac:dyDescent="0.2">
      <c r="A75" s="17" t="s">
        <v>134</v>
      </c>
      <c r="B75" s="19" t="s">
        <v>135</v>
      </c>
      <c r="C75" s="12" t="s">
        <v>48</v>
      </c>
      <c r="D75" s="55">
        <v>85.6</v>
      </c>
      <c r="E75" s="55">
        <v>93.3</v>
      </c>
      <c r="F75" s="55">
        <v>141.6</v>
      </c>
      <c r="G75" s="55">
        <v>75.8</v>
      </c>
      <c r="H75" s="55">
        <v>101.7</v>
      </c>
      <c r="I75" s="32">
        <v>110.31</v>
      </c>
      <c r="J75" s="55">
        <v>102</v>
      </c>
      <c r="K75" s="32">
        <v>104.98</v>
      </c>
      <c r="L75" s="55">
        <v>101.9</v>
      </c>
      <c r="M75" s="32">
        <v>107.92</v>
      </c>
    </row>
    <row r="76" spans="1:13" s="2" customFormat="1" ht="10.5" x14ac:dyDescent="0.2">
      <c r="A76" s="17" t="s">
        <v>136</v>
      </c>
      <c r="B76" s="19" t="s">
        <v>137</v>
      </c>
      <c r="C76" s="55" t="s">
        <v>83</v>
      </c>
      <c r="D76" s="55">
        <v>112.16</v>
      </c>
      <c r="E76" s="55">
        <v>109.1</v>
      </c>
      <c r="F76" s="55">
        <v>114.4</v>
      </c>
      <c r="G76" s="55">
        <v>106.3</v>
      </c>
      <c r="H76" s="55">
        <v>104.4</v>
      </c>
      <c r="I76" s="55">
        <v>104.7</v>
      </c>
      <c r="J76" s="55">
        <v>103.6</v>
      </c>
      <c r="K76" s="55">
        <v>103.7</v>
      </c>
      <c r="L76" s="55">
        <v>104.2</v>
      </c>
      <c r="M76" s="55">
        <v>104.4</v>
      </c>
    </row>
    <row r="77" spans="1:13" s="2" customFormat="1" ht="21" x14ac:dyDescent="0.2">
      <c r="A77" s="17" t="s">
        <v>138</v>
      </c>
      <c r="B77" s="20" t="s">
        <v>139</v>
      </c>
      <c r="C77" s="55" t="s">
        <v>140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s="2" customFormat="1" ht="36" x14ac:dyDescent="0.2">
      <c r="A78" s="17"/>
      <c r="B78" s="22" t="s">
        <v>141</v>
      </c>
      <c r="C78" s="55" t="s">
        <v>337</v>
      </c>
      <c r="D78" s="55"/>
      <c r="E78" s="58">
        <v>366.2</v>
      </c>
      <c r="F78" s="58">
        <v>476.74</v>
      </c>
      <c r="G78" s="55">
        <v>186.8</v>
      </c>
      <c r="H78" s="32">
        <v>189.6</v>
      </c>
      <c r="I78" s="32">
        <v>368.36</v>
      </c>
      <c r="J78" s="32">
        <v>193.2</v>
      </c>
      <c r="K78" s="32">
        <v>411.88</v>
      </c>
      <c r="L78" s="32">
        <v>198.03</v>
      </c>
      <c r="M78" s="32">
        <v>491.08</v>
      </c>
    </row>
    <row r="79" spans="1:13" s="2" customFormat="1" ht="10.5" x14ac:dyDescent="0.2">
      <c r="A79" s="17" t="s">
        <v>142</v>
      </c>
      <c r="B79" s="19" t="s">
        <v>143</v>
      </c>
      <c r="C79" s="55" t="s">
        <v>95</v>
      </c>
      <c r="D79" s="55">
        <f>D74-D84</f>
        <v>1124.4000000000001</v>
      </c>
      <c r="E79" s="58">
        <v>151.5</v>
      </c>
      <c r="F79" s="58">
        <v>101.92</v>
      </c>
      <c r="G79" s="55">
        <v>73.099999999999994</v>
      </c>
      <c r="H79" s="32">
        <v>74.13</v>
      </c>
      <c r="I79" s="32">
        <v>75.08</v>
      </c>
      <c r="J79" s="32">
        <v>75.540000000000006</v>
      </c>
      <c r="K79" s="32">
        <v>75.08</v>
      </c>
      <c r="L79" s="32">
        <v>77.430000000000007</v>
      </c>
      <c r="M79" s="32">
        <v>75.08</v>
      </c>
    </row>
    <row r="80" spans="1:13" s="2" customFormat="1" ht="10.5" x14ac:dyDescent="0.2">
      <c r="A80" s="17" t="s">
        <v>144</v>
      </c>
      <c r="B80" s="19" t="s">
        <v>145</v>
      </c>
      <c r="C80" s="55" t="s">
        <v>95</v>
      </c>
      <c r="D80" s="55"/>
      <c r="E80" s="58">
        <v>214.7</v>
      </c>
      <c r="F80" s="58">
        <v>374.83</v>
      </c>
      <c r="G80" s="55">
        <v>113.7</v>
      </c>
      <c r="H80" s="32">
        <v>115.47</v>
      </c>
      <c r="I80" s="32">
        <v>293.27999999999997</v>
      </c>
      <c r="J80" s="32">
        <v>117.66</v>
      </c>
      <c r="K80" s="32">
        <v>336.8</v>
      </c>
      <c r="L80" s="32">
        <v>120.6</v>
      </c>
      <c r="M80" s="32">
        <v>416</v>
      </c>
    </row>
    <row r="81" spans="1:13" s="2" customFormat="1" ht="10.5" x14ac:dyDescent="0.2">
      <c r="A81" s="17" t="s">
        <v>146</v>
      </c>
      <c r="B81" s="25" t="s">
        <v>147</v>
      </c>
      <c r="C81" s="55" t="s">
        <v>95</v>
      </c>
      <c r="D81" s="55"/>
      <c r="E81" s="58"/>
      <c r="F81" s="58"/>
      <c r="G81" s="55"/>
      <c r="H81" s="55"/>
      <c r="I81" s="55"/>
      <c r="J81" s="55"/>
      <c r="K81" s="55"/>
      <c r="L81" s="55"/>
      <c r="M81" s="55"/>
    </row>
    <row r="82" spans="1:13" s="2" customFormat="1" ht="10.5" x14ac:dyDescent="0.2">
      <c r="A82" s="17" t="s">
        <v>148</v>
      </c>
      <c r="B82" s="26" t="s">
        <v>149</v>
      </c>
      <c r="C82" s="55" t="s">
        <v>95</v>
      </c>
      <c r="D82" s="55"/>
      <c r="E82" s="58"/>
      <c r="F82" s="58"/>
      <c r="G82" s="55"/>
      <c r="H82" s="55"/>
      <c r="I82" s="55"/>
      <c r="J82" s="55"/>
      <c r="K82" s="55"/>
      <c r="L82" s="55"/>
      <c r="M82" s="55"/>
    </row>
    <row r="83" spans="1:13" s="2" customFormat="1" ht="10.5" x14ac:dyDescent="0.2">
      <c r="A83" s="17" t="s">
        <v>150</v>
      </c>
      <c r="B83" s="25" t="s">
        <v>151</v>
      </c>
      <c r="C83" s="55" t="s">
        <v>95</v>
      </c>
      <c r="D83" s="55"/>
      <c r="E83" s="58"/>
      <c r="F83" s="58">
        <v>101.88</v>
      </c>
      <c r="G83" s="55"/>
      <c r="H83" s="55"/>
      <c r="I83" s="55"/>
      <c r="J83" s="55"/>
      <c r="K83" s="55"/>
      <c r="L83" s="55"/>
      <c r="M83" s="55"/>
    </row>
    <row r="84" spans="1:13" s="2" customFormat="1" ht="10.5" x14ac:dyDescent="0.2">
      <c r="A84" s="17" t="s">
        <v>152</v>
      </c>
      <c r="B84" s="25" t="s">
        <v>153</v>
      </c>
      <c r="C84" s="55" t="s">
        <v>95</v>
      </c>
      <c r="D84" s="55">
        <v>162</v>
      </c>
      <c r="E84" s="58">
        <v>215.5</v>
      </c>
      <c r="F84" s="41">
        <v>252.86</v>
      </c>
      <c r="G84" s="41">
        <v>56.4</v>
      </c>
      <c r="H84" s="32">
        <v>57.25</v>
      </c>
      <c r="I84" s="32">
        <v>165.67</v>
      </c>
      <c r="J84" s="32">
        <v>58.33</v>
      </c>
      <c r="K84" s="32">
        <v>166.79</v>
      </c>
      <c r="L84" s="32">
        <v>59.79</v>
      </c>
      <c r="M84" s="32">
        <v>390.69</v>
      </c>
    </row>
    <row r="85" spans="1:13" s="2" customFormat="1" ht="10.5" x14ac:dyDescent="0.2">
      <c r="A85" s="17" t="s">
        <v>154</v>
      </c>
      <c r="B85" s="26" t="s">
        <v>155</v>
      </c>
      <c r="C85" s="55" t="s">
        <v>95</v>
      </c>
      <c r="D85" s="55"/>
      <c r="E85" s="58">
        <v>1.8</v>
      </c>
      <c r="F85" s="51">
        <v>0.33</v>
      </c>
      <c r="G85" s="51">
        <v>2.5</v>
      </c>
      <c r="H85" s="32">
        <v>2.54</v>
      </c>
      <c r="I85" s="32">
        <v>2.57</v>
      </c>
      <c r="J85" s="32">
        <v>2.59</v>
      </c>
      <c r="K85" s="32">
        <v>2.62</v>
      </c>
      <c r="L85" s="32">
        <v>2.65</v>
      </c>
      <c r="M85" s="32">
        <v>2.71</v>
      </c>
    </row>
    <row r="86" spans="1:13" s="2" customFormat="1" ht="10.5" x14ac:dyDescent="0.2">
      <c r="A86" s="17" t="s">
        <v>156</v>
      </c>
      <c r="B86" s="26" t="s">
        <v>157</v>
      </c>
      <c r="C86" s="55" t="s">
        <v>95</v>
      </c>
      <c r="D86" s="55">
        <v>162</v>
      </c>
      <c r="E86" s="58">
        <v>202.9</v>
      </c>
      <c r="F86" s="41">
        <v>249.73500000000001</v>
      </c>
      <c r="G86" s="41">
        <v>50.7</v>
      </c>
      <c r="H86" s="32">
        <v>51.46</v>
      </c>
      <c r="I86" s="32">
        <v>155.80000000000001</v>
      </c>
      <c r="J86" s="32">
        <v>52.44</v>
      </c>
      <c r="K86" s="32">
        <v>156.74</v>
      </c>
      <c r="L86" s="32">
        <v>53.75</v>
      </c>
      <c r="M86" s="32">
        <v>380.3</v>
      </c>
    </row>
    <row r="87" spans="1:13" s="2" customFormat="1" ht="10.5" x14ac:dyDescent="0.2">
      <c r="A87" s="17" t="s">
        <v>158</v>
      </c>
      <c r="B87" s="26" t="s">
        <v>159</v>
      </c>
      <c r="C87" s="55" t="s">
        <v>95</v>
      </c>
      <c r="D87" s="55"/>
      <c r="E87" s="58">
        <v>7.3</v>
      </c>
      <c r="F87" s="41">
        <v>2.79</v>
      </c>
      <c r="G87" s="41">
        <v>2.8</v>
      </c>
      <c r="H87" s="32">
        <v>2.84</v>
      </c>
      <c r="I87" s="32">
        <v>7.3</v>
      </c>
      <c r="J87" s="32">
        <v>2.9</v>
      </c>
      <c r="K87" s="32">
        <v>7.43</v>
      </c>
      <c r="L87" s="32">
        <v>2.97</v>
      </c>
      <c r="M87" s="32">
        <v>7.68</v>
      </c>
    </row>
    <row r="88" spans="1:13" s="2" customFormat="1" ht="10.5" x14ac:dyDescent="0.2">
      <c r="A88" s="17"/>
      <c r="B88" s="24" t="s">
        <v>343</v>
      </c>
      <c r="C88" s="55"/>
      <c r="D88" s="55"/>
      <c r="E88" s="55"/>
      <c r="F88" s="41"/>
      <c r="G88" s="41"/>
      <c r="H88" s="32"/>
      <c r="I88" s="32"/>
      <c r="J88" s="32"/>
      <c r="K88" s="32"/>
      <c r="L88" s="32"/>
      <c r="M88" s="32"/>
    </row>
    <row r="89" spans="1:13" s="2" customFormat="1" ht="10.5" x14ac:dyDescent="0.2">
      <c r="A89" s="17" t="s">
        <v>160</v>
      </c>
      <c r="B89" s="22" t="s">
        <v>344</v>
      </c>
      <c r="C89" s="55" t="s">
        <v>37</v>
      </c>
      <c r="D89" s="32">
        <v>1210.7</v>
      </c>
      <c r="E89" s="32">
        <v>1440.9</v>
      </c>
      <c r="F89" s="31">
        <v>1619.8</v>
      </c>
      <c r="G89" s="31">
        <v>1335.7</v>
      </c>
      <c r="H89" s="32">
        <v>1254.4000000000001</v>
      </c>
      <c r="I89" s="32">
        <v>1260.5</v>
      </c>
      <c r="J89" s="32">
        <v>1283.5</v>
      </c>
      <c r="K89" s="32">
        <v>1287.0999999999999</v>
      </c>
      <c r="L89" s="32">
        <v>1314.4</v>
      </c>
      <c r="M89" s="32">
        <v>1346.8</v>
      </c>
    </row>
    <row r="90" spans="1:13" s="2" customFormat="1" ht="10.5" x14ac:dyDescent="0.2">
      <c r="A90" s="17" t="s">
        <v>161</v>
      </c>
      <c r="B90" s="23" t="s">
        <v>162</v>
      </c>
      <c r="C90" s="55" t="s">
        <v>37</v>
      </c>
      <c r="D90" s="32">
        <v>413.9</v>
      </c>
      <c r="E90" s="32">
        <v>562.29999999999995</v>
      </c>
      <c r="F90" s="31">
        <v>631.20000000000005</v>
      </c>
      <c r="G90" s="31">
        <v>541.70000000000005</v>
      </c>
      <c r="H90" s="32">
        <v>525.4</v>
      </c>
      <c r="I90" s="32">
        <v>531.5</v>
      </c>
      <c r="J90" s="32">
        <v>522.5</v>
      </c>
      <c r="K90" s="32">
        <v>526.1</v>
      </c>
      <c r="L90" s="32">
        <v>524</v>
      </c>
      <c r="M90" s="32">
        <v>556.4</v>
      </c>
    </row>
    <row r="91" spans="1:13" s="2" customFormat="1" ht="18" x14ac:dyDescent="0.2">
      <c r="A91" s="17" t="s">
        <v>163</v>
      </c>
      <c r="B91" s="22" t="s">
        <v>341</v>
      </c>
      <c r="C91" s="55" t="s">
        <v>37</v>
      </c>
      <c r="D91" s="32">
        <v>356.5</v>
      </c>
      <c r="E91" s="32">
        <v>414.7</v>
      </c>
      <c r="F91" s="31">
        <v>547.20000000000005</v>
      </c>
      <c r="G91" s="31">
        <v>486.6</v>
      </c>
      <c r="H91" s="32">
        <v>481.5</v>
      </c>
      <c r="I91" s="32">
        <v>485.7</v>
      </c>
      <c r="J91" s="32">
        <v>477.9</v>
      </c>
      <c r="K91" s="32">
        <v>484.8</v>
      </c>
      <c r="L91" s="32">
        <v>490.5</v>
      </c>
      <c r="M91" s="32">
        <v>516.4</v>
      </c>
    </row>
    <row r="92" spans="1:13" s="2" customFormat="1" ht="10.5" x14ac:dyDescent="0.2">
      <c r="A92" s="17" t="s">
        <v>164</v>
      </c>
      <c r="B92" s="25" t="s">
        <v>165</v>
      </c>
      <c r="C92" s="55" t="s">
        <v>37</v>
      </c>
      <c r="D92" s="32"/>
      <c r="E92" s="32"/>
      <c r="F92" s="31"/>
      <c r="G92" s="31"/>
      <c r="H92" s="32"/>
      <c r="I92" s="32"/>
      <c r="J92" s="32"/>
      <c r="K92" s="32"/>
      <c r="L92" s="32"/>
      <c r="M92" s="32"/>
    </row>
    <row r="93" spans="1:13" s="2" customFormat="1" ht="10.5" x14ac:dyDescent="0.2">
      <c r="A93" s="17" t="s">
        <v>166</v>
      </c>
      <c r="B93" s="25" t="s">
        <v>167</v>
      </c>
      <c r="C93" s="55" t="s">
        <v>37</v>
      </c>
      <c r="D93" s="55">
        <v>268.89999999999998</v>
      </c>
      <c r="E93" s="55">
        <v>321.5</v>
      </c>
      <c r="F93" s="31">
        <v>448.4</v>
      </c>
      <c r="G93" s="31">
        <v>400.2</v>
      </c>
      <c r="H93" s="32">
        <v>320.60000000000002</v>
      </c>
      <c r="I93" s="32">
        <v>392.5</v>
      </c>
      <c r="J93" s="32">
        <v>319.7</v>
      </c>
      <c r="K93" s="32">
        <v>395.7</v>
      </c>
      <c r="L93" s="32">
        <v>350.6</v>
      </c>
      <c r="M93" s="32">
        <v>426.7</v>
      </c>
    </row>
    <row r="94" spans="1:13" s="2" customFormat="1" ht="10.5" x14ac:dyDescent="0.2">
      <c r="A94" s="17" t="s">
        <v>168</v>
      </c>
      <c r="B94" s="25" t="s">
        <v>169</v>
      </c>
      <c r="C94" s="55" t="s">
        <v>37</v>
      </c>
      <c r="D94" s="55"/>
      <c r="E94" s="55"/>
      <c r="F94" s="31"/>
      <c r="G94" s="31"/>
      <c r="H94" s="32"/>
      <c r="I94" s="32"/>
      <c r="J94" s="32"/>
      <c r="K94" s="32"/>
      <c r="L94" s="32"/>
      <c r="M94" s="32"/>
    </row>
    <row r="95" spans="1:13" s="2" customFormat="1" ht="10.5" x14ac:dyDescent="0.2">
      <c r="A95" s="17" t="s">
        <v>170</v>
      </c>
      <c r="B95" s="25" t="s">
        <v>171</v>
      </c>
      <c r="C95" s="55" t="s">
        <v>37</v>
      </c>
      <c r="D95" s="55">
        <v>20.8</v>
      </c>
      <c r="E95" s="55">
        <v>24</v>
      </c>
      <c r="F95" s="31">
        <v>29.9</v>
      </c>
      <c r="G95" s="31">
        <v>25.5</v>
      </c>
      <c r="H95" s="32">
        <v>22.5</v>
      </c>
      <c r="I95" s="32">
        <v>25.5</v>
      </c>
      <c r="J95" s="32">
        <v>26.3</v>
      </c>
      <c r="K95" s="32">
        <v>30.3</v>
      </c>
      <c r="L95" s="32">
        <v>25.5</v>
      </c>
      <c r="M95" s="32">
        <v>30.3</v>
      </c>
    </row>
    <row r="96" spans="1:13" s="2" customFormat="1" ht="21" x14ac:dyDescent="0.2">
      <c r="A96" s="17" t="s">
        <v>172</v>
      </c>
      <c r="B96" s="27" t="s">
        <v>173</v>
      </c>
      <c r="C96" s="56" t="s">
        <v>37</v>
      </c>
      <c r="D96" s="56"/>
      <c r="E96" s="56">
        <v>1</v>
      </c>
      <c r="F96" s="31">
        <v>17.5</v>
      </c>
      <c r="G96" s="31">
        <v>1.2</v>
      </c>
      <c r="H96" s="32">
        <v>1</v>
      </c>
      <c r="I96" s="32">
        <v>1.2</v>
      </c>
      <c r="J96" s="32">
        <v>1.3</v>
      </c>
      <c r="K96" s="32">
        <v>1.6</v>
      </c>
      <c r="L96" s="32">
        <v>1.4</v>
      </c>
      <c r="M96" s="32">
        <v>1.8</v>
      </c>
    </row>
    <row r="97" spans="1:13" s="2" customFormat="1" ht="10.5" x14ac:dyDescent="0.2">
      <c r="A97" s="17" t="s">
        <v>174</v>
      </c>
      <c r="B97" s="25" t="s">
        <v>175</v>
      </c>
      <c r="C97" s="55" t="s">
        <v>37</v>
      </c>
      <c r="D97" s="55">
        <v>4.8</v>
      </c>
      <c r="E97" s="55">
        <v>4.8</v>
      </c>
      <c r="F97" s="31">
        <v>6.4</v>
      </c>
      <c r="G97" s="31">
        <v>5.3</v>
      </c>
      <c r="H97" s="32">
        <v>5</v>
      </c>
      <c r="I97" s="32">
        <v>5.2</v>
      </c>
      <c r="J97" s="32">
        <v>5</v>
      </c>
      <c r="K97" s="32">
        <v>5.2</v>
      </c>
      <c r="L97" s="32">
        <v>5</v>
      </c>
      <c r="M97" s="32">
        <v>5.2</v>
      </c>
    </row>
    <row r="98" spans="1:13" s="2" customFormat="1" ht="10.5" x14ac:dyDescent="0.2">
      <c r="A98" s="17" t="s">
        <v>176</v>
      </c>
      <c r="B98" s="25" t="s">
        <v>177</v>
      </c>
      <c r="C98" s="55" t="s">
        <v>37</v>
      </c>
      <c r="D98" s="55"/>
      <c r="E98" s="55"/>
      <c r="F98" s="31"/>
      <c r="G98" s="31"/>
      <c r="H98" s="32"/>
      <c r="I98" s="32"/>
      <c r="J98" s="32"/>
      <c r="K98" s="32"/>
      <c r="L98" s="32"/>
      <c r="M98" s="32"/>
    </row>
    <row r="99" spans="1:13" s="2" customFormat="1" ht="10.5" x14ac:dyDescent="0.2">
      <c r="A99" s="17" t="s">
        <v>178</v>
      </c>
      <c r="B99" s="25" t="s">
        <v>179</v>
      </c>
      <c r="C99" s="55" t="s">
        <v>37</v>
      </c>
      <c r="D99" s="55"/>
      <c r="E99" s="55"/>
      <c r="F99" s="31"/>
      <c r="G99" s="31"/>
      <c r="H99" s="32"/>
      <c r="I99" s="32"/>
      <c r="J99" s="32"/>
      <c r="K99" s="32"/>
      <c r="L99" s="32"/>
      <c r="M99" s="32"/>
    </row>
    <row r="100" spans="1:13" s="2" customFormat="1" ht="10.5" x14ac:dyDescent="0.2">
      <c r="A100" s="17" t="s">
        <v>180</v>
      </c>
      <c r="B100" s="25" t="s">
        <v>181</v>
      </c>
      <c r="C100" s="55" t="s">
        <v>37</v>
      </c>
      <c r="D100" s="55"/>
      <c r="E100" s="55"/>
      <c r="F100" s="31"/>
      <c r="G100" s="31"/>
      <c r="H100" s="32"/>
      <c r="I100" s="32"/>
      <c r="J100" s="32"/>
      <c r="K100" s="32"/>
      <c r="L100" s="32"/>
      <c r="M100" s="32"/>
    </row>
    <row r="101" spans="1:13" s="2" customFormat="1" ht="10.5" x14ac:dyDescent="0.2">
      <c r="A101" s="17" t="s">
        <v>182</v>
      </c>
      <c r="B101" s="25" t="s">
        <v>183</v>
      </c>
      <c r="C101" s="55" t="s">
        <v>37</v>
      </c>
      <c r="D101" s="55">
        <v>50.4</v>
      </c>
      <c r="E101" s="55">
        <v>48.2</v>
      </c>
      <c r="F101" s="31">
        <v>31.1</v>
      </c>
      <c r="G101" s="31">
        <v>41.5</v>
      </c>
      <c r="H101" s="32">
        <v>37.799999999999997</v>
      </c>
      <c r="I101" s="32">
        <v>41.5</v>
      </c>
      <c r="J101" s="32">
        <v>35.799999999999997</v>
      </c>
      <c r="K101" s="32">
        <v>38.700000000000003</v>
      </c>
      <c r="L101" s="32">
        <v>35.799999999999997</v>
      </c>
      <c r="M101" s="32">
        <v>38.700000000000003</v>
      </c>
    </row>
    <row r="102" spans="1:13" s="2" customFormat="1" ht="10.5" x14ac:dyDescent="0.2">
      <c r="A102" s="17" t="s">
        <v>184</v>
      </c>
      <c r="B102" s="23" t="s">
        <v>185</v>
      </c>
      <c r="C102" s="55" t="s">
        <v>37</v>
      </c>
      <c r="D102" s="55">
        <v>57.4</v>
      </c>
      <c r="E102" s="55">
        <v>147.6</v>
      </c>
      <c r="F102" s="31">
        <v>84</v>
      </c>
      <c r="G102" s="31">
        <v>55.1</v>
      </c>
      <c r="H102" s="32">
        <v>43.9</v>
      </c>
      <c r="I102" s="32">
        <v>45.8</v>
      </c>
      <c r="J102" s="32">
        <v>44.6</v>
      </c>
      <c r="K102" s="32">
        <v>41.3</v>
      </c>
      <c r="L102" s="32">
        <v>33.5</v>
      </c>
      <c r="M102" s="32">
        <v>40</v>
      </c>
    </row>
    <row r="103" spans="1:13" s="2" customFormat="1" ht="10.5" x14ac:dyDescent="0.2">
      <c r="A103" s="17" t="s">
        <v>186</v>
      </c>
      <c r="B103" s="23" t="s">
        <v>187</v>
      </c>
      <c r="C103" s="55" t="s">
        <v>37</v>
      </c>
      <c r="D103" s="55">
        <v>796.8</v>
      </c>
      <c r="E103" s="55">
        <v>878.6</v>
      </c>
      <c r="F103" s="31">
        <v>988.6</v>
      </c>
      <c r="G103" s="31">
        <v>794</v>
      </c>
      <c r="H103" s="32">
        <v>729</v>
      </c>
      <c r="I103" s="32">
        <v>729</v>
      </c>
      <c r="J103" s="32">
        <v>761</v>
      </c>
      <c r="K103" s="32">
        <v>761</v>
      </c>
      <c r="L103" s="32">
        <v>790.4</v>
      </c>
      <c r="M103" s="32">
        <v>790.4</v>
      </c>
    </row>
    <row r="104" spans="1:13" s="2" customFormat="1" ht="10.5" x14ac:dyDescent="0.2">
      <c r="A104" s="17" t="s">
        <v>188</v>
      </c>
      <c r="B104" s="25" t="s">
        <v>189</v>
      </c>
      <c r="C104" s="55" t="s">
        <v>37</v>
      </c>
      <c r="D104" s="31">
        <v>0</v>
      </c>
      <c r="E104" s="31"/>
      <c r="F104" s="31"/>
      <c r="G104" s="31"/>
      <c r="H104" s="32"/>
      <c r="I104" s="32"/>
      <c r="J104" s="32"/>
      <c r="K104" s="32"/>
      <c r="L104" s="32"/>
      <c r="M104" s="32"/>
    </row>
    <row r="105" spans="1:13" s="2" customFormat="1" ht="10.5" x14ac:dyDescent="0.2">
      <c r="A105" s="17" t="s">
        <v>190</v>
      </c>
      <c r="B105" s="25" t="s">
        <v>191</v>
      </c>
      <c r="C105" s="55" t="s">
        <v>37</v>
      </c>
      <c r="D105" s="31">
        <v>0</v>
      </c>
      <c r="E105" s="31"/>
      <c r="F105" s="31"/>
      <c r="G105" s="31"/>
      <c r="H105" s="32"/>
      <c r="I105" s="32"/>
      <c r="J105" s="32"/>
      <c r="K105" s="32"/>
      <c r="L105" s="32"/>
      <c r="M105" s="32"/>
    </row>
    <row r="106" spans="1:13" s="2" customFormat="1" ht="10.5" x14ac:dyDescent="0.2">
      <c r="A106" s="17" t="s">
        <v>192</v>
      </c>
      <c r="B106" s="25" t="s">
        <v>193</v>
      </c>
      <c r="C106" s="55" t="s">
        <v>37</v>
      </c>
      <c r="D106" s="31">
        <v>0</v>
      </c>
      <c r="E106" s="31"/>
      <c r="F106" s="31"/>
      <c r="G106" s="31"/>
      <c r="H106" s="32"/>
      <c r="I106" s="32"/>
      <c r="J106" s="32"/>
      <c r="K106" s="32"/>
      <c r="L106" s="32"/>
      <c r="M106" s="32"/>
    </row>
    <row r="107" spans="1:13" s="2" customFormat="1" ht="10.5" x14ac:dyDescent="0.2">
      <c r="A107" s="17" t="s">
        <v>194</v>
      </c>
      <c r="B107" s="25" t="s">
        <v>195</v>
      </c>
      <c r="C107" s="55" t="s">
        <v>37</v>
      </c>
      <c r="D107" s="31">
        <v>0</v>
      </c>
      <c r="E107" s="31"/>
      <c r="F107" s="31"/>
      <c r="G107" s="31"/>
      <c r="H107" s="32"/>
      <c r="I107" s="32"/>
      <c r="J107" s="32"/>
      <c r="K107" s="32"/>
      <c r="L107" s="32"/>
      <c r="M107" s="32"/>
    </row>
    <row r="108" spans="1:13" s="2" customFormat="1" ht="18" x14ac:dyDescent="0.2">
      <c r="A108" s="17" t="s">
        <v>196</v>
      </c>
      <c r="B108" s="22" t="s">
        <v>340</v>
      </c>
      <c r="C108" s="55" t="s">
        <v>37</v>
      </c>
      <c r="D108" s="55">
        <v>1227.2</v>
      </c>
      <c r="E108" s="55">
        <v>1387.9</v>
      </c>
      <c r="F108" s="31">
        <v>1558.9</v>
      </c>
      <c r="G108" s="31">
        <v>1446</v>
      </c>
      <c r="H108" s="32">
        <v>1254.4000000000001</v>
      </c>
      <c r="I108" s="32">
        <v>1260.5</v>
      </c>
      <c r="J108" s="32">
        <v>1283.5</v>
      </c>
      <c r="K108" s="32">
        <v>1287.0999999999999</v>
      </c>
      <c r="L108" s="32">
        <v>1314.4</v>
      </c>
      <c r="M108" s="32">
        <v>1346.8</v>
      </c>
    </row>
    <row r="109" spans="1:13" s="2" customFormat="1" ht="10.5" x14ac:dyDescent="0.2">
      <c r="A109" s="17" t="s">
        <v>197</v>
      </c>
      <c r="B109" s="25" t="s">
        <v>198</v>
      </c>
      <c r="C109" s="55" t="s">
        <v>37</v>
      </c>
      <c r="D109" s="55">
        <v>156.4</v>
      </c>
      <c r="E109" s="55">
        <v>154.4</v>
      </c>
      <c r="F109" s="31">
        <v>172.5</v>
      </c>
      <c r="G109" s="31">
        <v>184</v>
      </c>
      <c r="H109" s="32">
        <v>175.4</v>
      </c>
      <c r="I109" s="32">
        <v>176.2</v>
      </c>
      <c r="J109" s="32">
        <v>176.9</v>
      </c>
      <c r="K109" s="32">
        <v>177.7</v>
      </c>
      <c r="L109" s="32">
        <v>179.6</v>
      </c>
      <c r="M109" s="32">
        <v>181.3</v>
      </c>
    </row>
    <row r="110" spans="1:13" s="2" customFormat="1" ht="10.5" x14ac:dyDescent="0.2">
      <c r="A110" s="17" t="s">
        <v>199</v>
      </c>
      <c r="B110" s="25" t="s">
        <v>200</v>
      </c>
      <c r="C110" s="55" t="s">
        <v>37</v>
      </c>
      <c r="D110" s="31">
        <v>2.1</v>
      </c>
      <c r="E110" s="31">
        <v>2</v>
      </c>
      <c r="F110" s="31">
        <v>2.7</v>
      </c>
      <c r="G110" s="31">
        <v>2.6</v>
      </c>
      <c r="H110" s="32">
        <v>2.6</v>
      </c>
      <c r="I110" s="32">
        <v>2.6</v>
      </c>
      <c r="J110" s="32">
        <v>2.6</v>
      </c>
      <c r="K110" s="32">
        <v>2.6</v>
      </c>
      <c r="L110" s="32">
        <v>2.6</v>
      </c>
      <c r="M110" s="32">
        <v>2.6</v>
      </c>
    </row>
    <row r="111" spans="1:13" s="2" customFormat="1" ht="21" x14ac:dyDescent="0.2">
      <c r="A111" s="17" t="s">
        <v>201</v>
      </c>
      <c r="B111" s="27" t="s">
        <v>202</v>
      </c>
      <c r="C111" s="56" t="s">
        <v>37</v>
      </c>
      <c r="D111" s="34">
        <v>9.1</v>
      </c>
      <c r="E111" s="34">
        <v>34.5</v>
      </c>
      <c r="F111" s="31">
        <v>51.6</v>
      </c>
      <c r="G111" s="31">
        <v>6.6</v>
      </c>
      <c r="H111" s="32">
        <v>10.4</v>
      </c>
      <c r="I111" s="32">
        <v>11.6</v>
      </c>
      <c r="J111" s="32">
        <v>11.8</v>
      </c>
      <c r="K111" s="32">
        <v>12.1</v>
      </c>
      <c r="L111" s="32">
        <v>12.7</v>
      </c>
      <c r="M111" s="32">
        <v>13.4</v>
      </c>
    </row>
    <row r="112" spans="1:13" s="2" customFormat="1" ht="10.5" x14ac:dyDescent="0.2">
      <c r="A112" s="17" t="s">
        <v>203</v>
      </c>
      <c r="B112" s="25" t="s">
        <v>204</v>
      </c>
      <c r="C112" s="55" t="s">
        <v>37</v>
      </c>
      <c r="D112" s="31">
        <v>41.2</v>
      </c>
      <c r="E112" s="31">
        <v>59.4</v>
      </c>
      <c r="F112" s="31">
        <v>107.6</v>
      </c>
      <c r="G112" s="31">
        <v>86.5</v>
      </c>
      <c r="H112" s="32">
        <v>28.2</v>
      </c>
      <c r="I112" s="32">
        <v>29.5</v>
      </c>
      <c r="J112" s="32">
        <v>29.7</v>
      </c>
      <c r="K112" s="32">
        <v>29.9</v>
      </c>
      <c r="L112" s="32">
        <v>33.4</v>
      </c>
      <c r="M112" s="32">
        <v>34</v>
      </c>
    </row>
    <row r="113" spans="1:13" s="2" customFormat="1" ht="10.5" x14ac:dyDescent="0.2">
      <c r="A113" s="17" t="s">
        <v>205</v>
      </c>
      <c r="B113" s="25" t="s">
        <v>206</v>
      </c>
      <c r="C113" s="55" t="s">
        <v>37</v>
      </c>
      <c r="D113" s="31">
        <v>113.6</v>
      </c>
      <c r="E113" s="31">
        <v>75</v>
      </c>
      <c r="F113" s="31">
        <v>48.4</v>
      </c>
      <c r="G113" s="31">
        <v>93.6</v>
      </c>
      <c r="H113" s="32">
        <v>44.4</v>
      </c>
      <c r="I113" s="32">
        <v>45.1</v>
      </c>
      <c r="J113" s="32">
        <v>45.3</v>
      </c>
      <c r="K113" s="32">
        <v>45.8</v>
      </c>
      <c r="L113" s="32">
        <v>47.3</v>
      </c>
      <c r="M113" s="32">
        <v>48.6</v>
      </c>
    </row>
    <row r="114" spans="1:13" s="2" customFormat="1" ht="10.5" x14ac:dyDescent="0.2">
      <c r="A114" s="17" t="s">
        <v>207</v>
      </c>
      <c r="B114" s="25" t="s">
        <v>208</v>
      </c>
      <c r="C114" s="55" t="s">
        <v>37</v>
      </c>
      <c r="D114" s="31">
        <v>0</v>
      </c>
      <c r="E114" s="31">
        <v>0</v>
      </c>
      <c r="F114" s="31">
        <v>0</v>
      </c>
      <c r="G114" s="31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</row>
    <row r="115" spans="1:13" s="2" customFormat="1" ht="10.5" x14ac:dyDescent="0.2">
      <c r="A115" s="17" t="s">
        <v>209</v>
      </c>
      <c r="B115" s="25" t="s">
        <v>210</v>
      </c>
      <c r="C115" s="55" t="s">
        <v>37</v>
      </c>
      <c r="D115" s="31">
        <v>715.3</v>
      </c>
      <c r="E115" s="31">
        <v>908.8</v>
      </c>
      <c r="F115" s="31">
        <v>1009.4</v>
      </c>
      <c r="G115" s="31">
        <v>870.3</v>
      </c>
      <c r="H115" s="32">
        <v>830.4</v>
      </c>
      <c r="I115" s="32">
        <v>831.7</v>
      </c>
      <c r="J115" s="32">
        <v>850.2</v>
      </c>
      <c r="K115" s="32">
        <v>850.6</v>
      </c>
      <c r="L115" s="32">
        <v>868.8</v>
      </c>
      <c r="M115" s="32">
        <v>891.4</v>
      </c>
    </row>
    <row r="116" spans="1:13" s="2" customFormat="1" ht="10.5" x14ac:dyDescent="0.2">
      <c r="A116" s="17" t="s">
        <v>211</v>
      </c>
      <c r="B116" s="25" t="s">
        <v>212</v>
      </c>
      <c r="C116" s="55" t="s">
        <v>37</v>
      </c>
      <c r="D116" s="31">
        <v>82.7</v>
      </c>
      <c r="E116" s="31">
        <v>77</v>
      </c>
      <c r="F116" s="31">
        <v>81.400000000000006</v>
      </c>
      <c r="G116" s="31">
        <v>111</v>
      </c>
      <c r="H116" s="32">
        <v>82.8</v>
      </c>
      <c r="I116" s="32">
        <v>83.3</v>
      </c>
      <c r="J116" s="32">
        <v>84.1</v>
      </c>
      <c r="K116" s="32">
        <v>84.9</v>
      </c>
      <c r="L116" s="32">
        <v>85.5</v>
      </c>
      <c r="M116" s="32">
        <v>88.7</v>
      </c>
    </row>
    <row r="117" spans="1:13" s="2" customFormat="1" ht="10.5" x14ac:dyDescent="0.2">
      <c r="A117" s="17" t="s">
        <v>213</v>
      </c>
      <c r="B117" s="25" t="s">
        <v>214</v>
      </c>
      <c r="C117" s="55" t="s">
        <v>37</v>
      </c>
      <c r="D117" s="31">
        <v>0</v>
      </c>
      <c r="E117" s="31">
        <v>0</v>
      </c>
      <c r="F117" s="31">
        <v>0</v>
      </c>
      <c r="G117" s="31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</row>
    <row r="118" spans="1:13" s="2" customFormat="1" ht="10.5" x14ac:dyDescent="0.2">
      <c r="A118" s="17" t="s">
        <v>215</v>
      </c>
      <c r="B118" s="25" t="s">
        <v>216</v>
      </c>
      <c r="C118" s="55" t="s">
        <v>37</v>
      </c>
      <c r="D118" s="31">
        <v>70.8</v>
      </c>
      <c r="E118" s="31">
        <v>70.400000000000006</v>
      </c>
      <c r="F118" s="31">
        <v>81.400000000000006</v>
      </c>
      <c r="G118" s="31">
        <v>81.2</v>
      </c>
      <c r="H118" s="32">
        <v>70.5</v>
      </c>
      <c r="I118" s="32">
        <v>70.5</v>
      </c>
      <c r="J118" s="32">
        <v>72.5</v>
      </c>
      <c r="K118" s="32">
        <v>72.8</v>
      </c>
      <c r="L118" s="32">
        <v>73.099999999999994</v>
      </c>
      <c r="M118" s="32">
        <v>73.900000000000006</v>
      </c>
    </row>
    <row r="119" spans="1:13" s="2" customFormat="1" ht="10.5" x14ac:dyDescent="0.2">
      <c r="A119" s="17" t="s">
        <v>217</v>
      </c>
      <c r="B119" s="25" t="s">
        <v>218</v>
      </c>
      <c r="C119" s="55" t="s">
        <v>37</v>
      </c>
      <c r="D119" s="31">
        <v>33.4</v>
      </c>
      <c r="E119" s="31">
        <v>3.9</v>
      </c>
      <c r="F119" s="31">
        <v>1.2</v>
      </c>
      <c r="G119" s="31">
        <v>6.5</v>
      </c>
      <c r="H119" s="32">
        <v>7.2</v>
      </c>
      <c r="I119" s="32">
        <v>7.4</v>
      </c>
      <c r="J119" s="32">
        <v>7.7</v>
      </c>
      <c r="K119" s="32">
        <v>7.9</v>
      </c>
      <c r="L119" s="32">
        <v>8.5</v>
      </c>
      <c r="M119" s="32">
        <v>9.9</v>
      </c>
    </row>
    <row r="120" spans="1:13" s="2" customFormat="1" ht="10.5" x14ac:dyDescent="0.2">
      <c r="A120" s="17" t="s">
        <v>219</v>
      </c>
      <c r="B120" s="25" t="s">
        <v>220</v>
      </c>
      <c r="C120" s="55" t="s">
        <v>37</v>
      </c>
      <c r="D120" s="31">
        <v>2.6</v>
      </c>
      <c r="E120" s="31">
        <v>2.5</v>
      </c>
      <c r="F120" s="31">
        <v>2.7</v>
      </c>
      <c r="G120" s="31">
        <v>2.7</v>
      </c>
      <c r="H120" s="32">
        <v>2.5</v>
      </c>
      <c r="I120" s="32">
        <v>2.6</v>
      </c>
      <c r="J120" s="32">
        <v>2.7</v>
      </c>
      <c r="K120" s="32">
        <v>2.8</v>
      </c>
      <c r="L120" s="32">
        <v>2.9</v>
      </c>
      <c r="M120" s="32">
        <v>3</v>
      </c>
    </row>
    <row r="121" spans="1:13" s="2" customFormat="1" ht="10.5" x14ac:dyDescent="0.2">
      <c r="A121" s="17" t="s">
        <v>221</v>
      </c>
      <c r="B121" s="25" t="s">
        <v>222</v>
      </c>
      <c r="C121" s="55" t="s">
        <v>37</v>
      </c>
      <c r="D121" s="31">
        <v>0</v>
      </c>
      <c r="E121" s="31">
        <v>0</v>
      </c>
      <c r="F121" s="31">
        <v>0</v>
      </c>
      <c r="G121" s="31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</row>
    <row r="122" spans="1:13" s="2" customFormat="1" ht="18" x14ac:dyDescent="0.2">
      <c r="A122" s="17" t="s">
        <v>223</v>
      </c>
      <c r="B122" s="22" t="s">
        <v>342</v>
      </c>
      <c r="C122" s="55" t="s">
        <v>37</v>
      </c>
      <c r="D122" s="31">
        <v>-16.5</v>
      </c>
      <c r="E122" s="31">
        <v>53</v>
      </c>
      <c r="F122" s="31">
        <v>60.9</v>
      </c>
      <c r="G122" s="31">
        <v>-100.3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</row>
    <row r="123" spans="1:13" s="2" customFormat="1" ht="21" x14ac:dyDescent="0.2">
      <c r="A123" s="17" t="s">
        <v>224</v>
      </c>
      <c r="B123" s="20" t="s">
        <v>225</v>
      </c>
      <c r="C123" s="55" t="s">
        <v>37</v>
      </c>
      <c r="D123" s="31">
        <v>0</v>
      </c>
      <c r="E123" s="31">
        <v>0</v>
      </c>
      <c r="F123" s="31">
        <v>0</v>
      </c>
      <c r="G123" s="31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</row>
    <row r="124" spans="1:13" s="2" customFormat="1" ht="10.5" x14ac:dyDescent="0.2">
      <c r="A124" s="17"/>
      <c r="B124" s="18" t="s">
        <v>226</v>
      </c>
      <c r="C124" s="55"/>
      <c r="D124" s="55"/>
      <c r="E124" s="31">
        <v>0</v>
      </c>
      <c r="F124" s="55"/>
      <c r="G124" s="55"/>
      <c r="H124" s="55"/>
      <c r="I124" s="55"/>
      <c r="J124" s="55"/>
      <c r="K124" s="55"/>
      <c r="L124" s="55"/>
      <c r="M124" s="55"/>
    </row>
    <row r="125" spans="1:13" s="2" customFormat="1" ht="10.5" x14ac:dyDescent="0.2">
      <c r="A125" s="17" t="s">
        <v>227</v>
      </c>
      <c r="B125" s="19" t="s">
        <v>228</v>
      </c>
      <c r="C125" s="55" t="s">
        <v>83</v>
      </c>
      <c r="D125" s="55">
        <v>99.5</v>
      </c>
      <c r="E125" s="55">
        <v>100.6</v>
      </c>
      <c r="F125" s="55">
        <v>96</v>
      </c>
      <c r="G125" s="55">
        <v>99.9</v>
      </c>
      <c r="H125" s="55">
        <v>101.9</v>
      </c>
      <c r="I125" s="55">
        <v>102.6</v>
      </c>
      <c r="J125" s="55">
        <v>102.1</v>
      </c>
      <c r="K125" s="55">
        <v>102.6</v>
      </c>
      <c r="L125" s="55">
        <v>102.1</v>
      </c>
      <c r="M125" s="55">
        <v>102.7</v>
      </c>
    </row>
    <row r="126" spans="1:13" s="2" customFormat="1" ht="30.95" customHeight="1" x14ac:dyDescent="0.2">
      <c r="A126" s="17" t="s">
        <v>229</v>
      </c>
      <c r="B126" s="20" t="s">
        <v>230</v>
      </c>
      <c r="C126" s="55" t="s">
        <v>231</v>
      </c>
      <c r="D126" s="35">
        <v>13889</v>
      </c>
      <c r="E126" s="52">
        <v>13963</v>
      </c>
      <c r="F126" s="52">
        <v>16564</v>
      </c>
      <c r="G126" s="52">
        <v>17106</v>
      </c>
      <c r="H126" s="52">
        <v>17710</v>
      </c>
      <c r="I126" s="52">
        <v>18013</v>
      </c>
      <c r="J126" s="52">
        <v>18931</v>
      </c>
      <c r="K126" s="52">
        <v>19210</v>
      </c>
      <c r="L126" s="52">
        <v>20298</v>
      </c>
      <c r="M126" s="52">
        <v>20829</v>
      </c>
    </row>
    <row r="127" spans="1:13" s="2" customFormat="1" ht="10.5" x14ac:dyDescent="0.2">
      <c r="A127" s="17" t="s">
        <v>232</v>
      </c>
      <c r="B127" s="25" t="s">
        <v>233</v>
      </c>
      <c r="C127" s="55" t="s">
        <v>231</v>
      </c>
      <c r="D127" s="55">
        <v>14709</v>
      </c>
      <c r="E127" s="52">
        <v>14779</v>
      </c>
      <c r="F127" s="52">
        <v>18054</v>
      </c>
      <c r="G127" s="52">
        <v>18646</v>
      </c>
      <c r="H127" s="52">
        <v>19303</v>
      </c>
      <c r="I127" s="52">
        <v>19634</v>
      </c>
      <c r="J127" s="52">
        <v>20634</v>
      </c>
      <c r="K127" s="52">
        <v>20939</v>
      </c>
      <c r="L127" s="52">
        <v>22125</v>
      </c>
      <c r="M127" s="52">
        <v>22703</v>
      </c>
    </row>
    <row r="128" spans="1:13" s="2" customFormat="1" ht="10.5" x14ac:dyDescent="0.2">
      <c r="A128" s="17" t="s">
        <v>234</v>
      </c>
      <c r="B128" s="25" t="s">
        <v>235</v>
      </c>
      <c r="C128" s="55" t="s">
        <v>231</v>
      </c>
      <c r="D128" s="55">
        <v>11178</v>
      </c>
      <c r="E128" s="52">
        <v>12119</v>
      </c>
      <c r="F128" s="52">
        <v>14245</v>
      </c>
      <c r="G128" s="52">
        <v>14711</v>
      </c>
      <c r="H128" s="52">
        <v>15230</v>
      </c>
      <c r="I128" s="52">
        <v>15491</v>
      </c>
      <c r="J128" s="52">
        <v>16280</v>
      </c>
      <c r="K128" s="52">
        <v>16521</v>
      </c>
      <c r="L128" s="52">
        <v>17456</v>
      </c>
      <c r="M128" s="52">
        <v>17913</v>
      </c>
    </row>
    <row r="129" spans="1:13" s="2" customFormat="1" ht="10.5" x14ac:dyDescent="0.2">
      <c r="A129" s="17" t="s">
        <v>236</v>
      </c>
      <c r="B129" s="25" t="s">
        <v>237</v>
      </c>
      <c r="C129" s="55" t="s">
        <v>231</v>
      </c>
      <c r="D129" s="55">
        <v>15277</v>
      </c>
      <c r="E129" s="52">
        <v>15409</v>
      </c>
      <c r="F129" s="52">
        <v>17628</v>
      </c>
      <c r="G129" s="52">
        <v>18210</v>
      </c>
      <c r="H129" s="52">
        <v>18883</v>
      </c>
      <c r="I129" s="52">
        <v>18938</v>
      </c>
      <c r="J129" s="52">
        <v>19638</v>
      </c>
      <c r="K129" s="52">
        <v>19696</v>
      </c>
      <c r="L129" s="52">
        <v>20424</v>
      </c>
      <c r="M129" s="52">
        <v>20483</v>
      </c>
    </row>
    <row r="130" spans="1:13" s="2" customFormat="1" ht="21" customHeight="1" x14ac:dyDescent="0.2">
      <c r="A130" s="17" t="s">
        <v>238</v>
      </c>
      <c r="B130" s="20" t="s">
        <v>239</v>
      </c>
      <c r="C130" s="55" t="s">
        <v>140</v>
      </c>
      <c r="D130" s="55">
        <v>11.9</v>
      </c>
      <c r="E130" s="55">
        <v>13.6</v>
      </c>
      <c r="F130" s="55">
        <v>13.6</v>
      </c>
      <c r="G130" s="55">
        <v>13.2</v>
      </c>
      <c r="H130" s="55">
        <v>12.6</v>
      </c>
      <c r="I130" s="55">
        <v>12.6</v>
      </c>
      <c r="J130" s="31">
        <v>12</v>
      </c>
      <c r="K130" s="55">
        <v>12</v>
      </c>
      <c r="L130" s="55">
        <v>11.6</v>
      </c>
      <c r="M130" s="55">
        <v>11.6</v>
      </c>
    </row>
    <row r="131" spans="1:13" s="2" customFormat="1" ht="10.5" x14ac:dyDescent="0.2">
      <c r="A131" s="17"/>
      <c r="B131" s="18" t="s">
        <v>240</v>
      </c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</row>
    <row r="132" spans="1:13" s="2" customFormat="1" ht="10.5" x14ac:dyDescent="0.2">
      <c r="A132" s="17" t="s">
        <v>241</v>
      </c>
      <c r="B132" s="36" t="s">
        <v>242</v>
      </c>
      <c r="C132" s="12" t="s">
        <v>243</v>
      </c>
      <c r="D132" s="55">
        <v>15.773999999999999</v>
      </c>
      <c r="E132" s="32">
        <v>11.05</v>
      </c>
      <c r="F132" s="32">
        <v>10.9</v>
      </c>
      <c r="G132" s="32">
        <v>10.9</v>
      </c>
      <c r="H132" s="32">
        <v>11</v>
      </c>
      <c r="I132" s="32">
        <v>10.9</v>
      </c>
      <c r="J132" s="32">
        <v>11</v>
      </c>
      <c r="K132" s="32">
        <v>10.8</v>
      </c>
      <c r="L132" s="32">
        <v>11</v>
      </c>
      <c r="M132" s="32">
        <v>10.8</v>
      </c>
    </row>
    <row r="133" spans="1:13" s="2" customFormat="1" ht="10.5" x14ac:dyDescent="0.2">
      <c r="A133" s="17" t="s">
        <v>244</v>
      </c>
      <c r="B133" s="36" t="s">
        <v>245</v>
      </c>
      <c r="C133" s="12" t="s">
        <v>243</v>
      </c>
      <c r="D133" s="55">
        <f>D134+D135+D136</f>
        <v>19.401</v>
      </c>
      <c r="E133" s="33">
        <f t="shared" ref="E133:M133" si="0">E134+E135+E136</f>
        <v>19.743000000000002</v>
      </c>
      <c r="F133" s="33">
        <f t="shared" si="0"/>
        <v>21.342000000000002</v>
      </c>
      <c r="G133" s="33">
        <f t="shared" si="0"/>
        <v>20.263000000000002</v>
      </c>
      <c r="H133" s="33">
        <f>H134+H135+H136</f>
        <v>20.308</v>
      </c>
      <c r="I133" s="33">
        <f t="shared" si="0"/>
        <v>20.308</v>
      </c>
      <c r="J133" s="33">
        <f t="shared" si="0"/>
        <v>20.314</v>
      </c>
      <c r="K133" s="33">
        <f t="shared" si="0"/>
        <v>20.350000000000001</v>
      </c>
      <c r="L133" s="33">
        <f t="shared" si="0"/>
        <v>20.384</v>
      </c>
      <c r="M133" s="33">
        <f t="shared" si="0"/>
        <v>20.445999999999998</v>
      </c>
    </row>
    <row r="134" spans="1:13" s="2" customFormat="1" ht="10.5" x14ac:dyDescent="0.2">
      <c r="A134" s="17" t="s">
        <v>246</v>
      </c>
      <c r="B134" s="25" t="s">
        <v>247</v>
      </c>
      <c r="C134" s="12" t="s">
        <v>243</v>
      </c>
      <c r="D134" s="55">
        <v>17.050999999999998</v>
      </c>
      <c r="E134" s="33">
        <v>17.393000000000001</v>
      </c>
      <c r="F134" s="33">
        <v>18.992000000000001</v>
      </c>
      <c r="G134" s="33">
        <v>17.913</v>
      </c>
      <c r="H134" s="33">
        <v>17.957999999999998</v>
      </c>
      <c r="I134" s="33">
        <v>17.957999999999998</v>
      </c>
      <c r="J134" s="33">
        <v>17.963999999999999</v>
      </c>
      <c r="K134" s="33">
        <v>17.994</v>
      </c>
      <c r="L134" s="33">
        <v>18.033999999999999</v>
      </c>
      <c r="M134" s="33">
        <v>18.09</v>
      </c>
    </row>
    <row r="135" spans="1:13" s="2" customFormat="1" ht="10.5" x14ac:dyDescent="0.2">
      <c r="A135" s="37" t="s">
        <v>248</v>
      </c>
      <c r="B135" s="25" t="s">
        <v>249</v>
      </c>
      <c r="C135" s="12" t="s">
        <v>243</v>
      </c>
      <c r="D135" s="55">
        <v>0.5</v>
      </c>
      <c r="E135" s="55">
        <v>0.5</v>
      </c>
      <c r="F135" s="55">
        <v>0.5</v>
      </c>
      <c r="G135" s="55">
        <v>0.5</v>
      </c>
      <c r="H135" s="55">
        <v>0.5</v>
      </c>
      <c r="I135" s="55">
        <v>0.5</v>
      </c>
      <c r="J135" s="55">
        <v>0.5</v>
      </c>
      <c r="K135" s="55">
        <v>0.5</v>
      </c>
      <c r="L135" s="55">
        <v>0.5</v>
      </c>
      <c r="M135" s="55">
        <v>0.5</v>
      </c>
    </row>
    <row r="136" spans="1:13" s="2" customFormat="1" ht="19.5" customHeight="1" x14ac:dyDescent="0.2">
      <c r="A136" s="37" t="s">
        <v>250</v>
      </c>
      <c r="B136" s="28" t="s">
        <v>251</v>
      </c>
      <c r="C136" s="12" t="s">
        <v>243</v>
      </c>
      <c r="D136" s="55">
        <f>D137+D138</f>
        <v>1.8499999999999999</v>
      </c>
      <c r="E136" s="55">
        <f t="shared" ref="E136:M136" si="1">E137+E138</f>
        <v>1.8499999999999999</v>
      </c>
      <c r="F136" s="55">
        <f t="shared" si="1"/>
        <v>1.8499999999999999</v>
      </c>
      <c r="G136" s="55">
        <v>1.85</v>
      </c>
      <c r="H136" s="55">
        <f t="shared" si="1"/>
        <v>1.8499999999999999</v>
      </c>
      <c r="I136" s="55">
        <f t="shared" si="1"/>
        <v>1.8499999999999999</v>
      </c>
      <c r="J136" s="55">
        <f t="shared" si="1"/>
        <v>1.8499999999999999</v>
      </c>
      <c r="K136" s="55">
        <f t="shared" si="1"/>
        <v>1.8559999999999999</v>
      </c>
      <c r="L136" s="55">
        <f t="shared" si="1"/>
        <v>1.8499999999999999</v>
      </c>
      <c r="M136" s="55">
        <f t="shared" si="1"/>
        <v>1.8559999999999999</v>
      </c>
    </row>
    <row r="137" spans="1:13" s="2" customFormat="1" ht="10.5" x14ac:dyDescent="0.2">
      <c r="A137" s="37" t="s">
        <v>252</v>
      </c>
      <c r="B137" s="26" t="s">
        <v>253</v>
      </c>
      <c r="C137" s="12" t="s">
        <v>243</v>
      </c>
      <c r="D137" s="55">
        <v>1.7</v>
      </c>
      <c r="E137" s="55">
        <v>1.7</v>
      </c>
      <c r="F137" s="55">
        <v>1.7</v>
      </c>
      <c r="G137" s="55">
        <v>1.7</v>
      </c>
      <c r="H137" s="55">
        <v>1.7</v>
      </c>
      <c r="I137" s="55">
        <v>1.7</v>
      </c>
      <c r="J137" s="55">
        <v>1.7</v>
      </c>
      <c r="K137" s="55">
        <v>1.7</v>
      </c>
      <c r="L137" s="55">
        <v>1.7</v>
      </c>
      <c r="M137" s="55">
        <v>1.7</v>
      </c>
    </row>
    <row r="138" spans="1:13" s="2" customFormat="1" ht="10.5" x14ac:dyDescent="0.2">
      <c r="A138" s="37" t="s">
        <v>254</v>
      </c>
      <c r="B138" s="26" t="s">
        <v>255</v>
      </c>
      <c r="C138" s="12" t="s">
        <v>243</v>
      </c>
      <c r="D138" s="55">
        <v>0.15</v>
      </c>
      <c r="E138" s="55">
        <v>0.15</v>
      </c>
      <c r="F138" s="55">
        <v>0.15</v>
      </c>
      <c r="G138" s="55">
        <v>0.15</v>
      </c>
      <c r="H138" s="55">
        <v>0.15</v>
      </c>
      <c r="I138" s="55">
        <v>0.15</v>
      </c>
      <c r="J138" s="55">
        <v>0.15</v>
      </c>
      <c r="K138" s="55">
        <v>0.156</v>
      </c>
      <c r="L138" s="55">
        <v>0.15</v>
      </c>
      <c r="M138" s="55">
        <v>0.156</v>
      </c>
    </row>
    <row r="139" spans="1:13" s="2" customFormat="1" ht="21" x14ac:dyDescent="0.2">
      <c r="A139" s="37" t="s">
        <v>256</v>
      </c>
      <c r="B139" s="36" t="s">
        <v>257</v>
      </c>
      <c r="C139" s="12" t="s">
        <v>243</v>
      </c>
      <c r="D139" s="55">
        <v>10.5</v>
      </c>
      <c r="E139" s="32">
        <v>10.5</v>
      </c>
      <c r="F139" s="32">
        <v>10.5</v>
      </c>
      <c r="G139" s="32">
        <v>10.5</v>
      </c>
      <c r="H139" s="32">
        <f>SUM(H140:H158)</f>
        <v>10.5</v>
      </c>
      <c r="I139" s="32">
        <f t="shared" ref="I139" si="2">SUM(I140:I158)</f>
        <v>10.499999999999998</v>
      </c>
      <c r="J139" s="32">
        <f>SUM(J140:J158)</f>
        <v>10.5</v>
      </c>
      <c r="K139" s="32">
        <f t="shared" ref="K139" si="3">SUM(K140:K158)</f>
        <v>10.499999999999998</v>
      </c>
      <c r="L139" s="32">
        <f>SUM(L140:L158)</f>
        <v>10.5</v>
      </c>
      <c r="M139" s="32">
        <f t="shared" ref="M139" si="4">SUM(M140:M158)</f>
        <v>10.499999999999998</v>
      </c>
    </row>
    <row r="140" spans="1:13" s="2" customFormat="1" ht="19.5" customHeight="1" x14ac:dyDescent="0.2">
      <c r="A140" s="37" t="s">
        <v>258</v>
      </c>
      <c r="B140" s="28" t="s">
        <v>259</v>
      </c>
      <c r="C140" s="12" t="s">
        <v>243</v>
      </c>
      <c r="D140" s="55">
        <v>2.4809999999999999</v>
      </c>
      <c r="E140" s="55">
        <v>2.4809999999999999</v>
      </c>
      <c r="F140" s="55">
        <v>2.4809999999999999</v>
      </c>
      <c r="G140" s="55">
        <v>2.4900000000000002</v>
      </c>
      <c r="H140" s="55">
        <v>2.5</v>
      </c>
      <c r="I140" s="55">
        <v>2.5049999999999999</v>
      </c>
      <c r="J140" s="55">
        <v>2.5</v>
      </c>
      <c r="K140" s="55">
        <v>2.5049999999999999</v>
      </c>
      <c r="L140" s="55">
        <v>2.5</v>
      </c>
      <c r="M140" s="55">
        <v>2.5049999999999999</v>
      </c>
    </row>
    <row r="141" spans="1:13" s="2" customFormat="1" ht="11.25" customHeight="1" x14ac:dyDescent="0.2">
      <c r="A141" s="37" t="s">
        <v>260</v>
      </c>
      <c r="B141" s="28" t="s">
        <v>261</v>
      </c>
      <c r="C141" s="12" t="s">
        <v>243</v>
      </c>
      <c r="D141" s="55">
        <v>0.12</v>
      </c>
      <c r="E141" s="55">
        <v>0.12</v>
      </c>
      <c r="F141" s="55">
        <v>0.12</v>
      </c>
      <c r="G141" s="55">
        <v>0.12</v>
      </c>
      <c r="H141" s="55">
        <v>0.12</v>
      </c>
      <c r="I141" s="55">
        <v>0.12</v>
      </c>
      <c r="J141" s="55">
        <v>0.12</v>
      </c>
      <c r="K141" s="55">
        <v>0.12</v>
      </c>
      <c r="L141" s="55">
        <v>0.12</v>
      </c>
      <c r="M141" s="55">
        <v>0.12</v>
      </c>
    </row>
    <row r="142" spans="1:13" s="2" customFormat="1" ht="10.5" x14ac:dyDescent="0.2">
      <c r="A142" s="37" t="s">
        <v>262</v>
      </c>
      <c r="B142" s="28" t="s">
        <v>263</v>
      </c>
      <c r="C142" s="12" t="s">
        <v>243</v>
      </c>
      <c r="D142" s="55">
        <v>0.25</v>
      </c>
      <c r="E142" s="55">
        <v>0.25</v>
      </c>
      <c r="F142" s="55">
        <v>0.25</v>
      </c>
      <c r="G142" s="55">
        <v>0.26</v>
      </c>
      <c r="H142" s="55">
        <v>0.25</v>
      </c>
      <c r="I142" s="55">
        <v>0.26</v>
      </c>
      <c r="J142" s="55">
        <v>0.25</v>
      </c>
      <c r="K142" s="55">
        <v>0.26</v>
      </c>
      <c r="L142" s="55">
        <v>0.25</v>
      </c>
      <c r="M142" s="55">
        <v>0.26</v>
      </c>
    </row>
    <row r="143" spans="1:13" s="2" customFormat="1" ht="21" x14ac:dyDescent="0.2">
      <c r="A143" s="37" t="s">
        <v>264</v>
      </c>
      <c r="B143" s="28" t="s">
        <v>265</v>
      </c>
      <c r="C143" s="12" t="s">
        <v>243</v>
      </c>
      <c r="D143" s="55">
        <v>0.38200000000000001</v>
      </c>
      <c r="E143" s="55">
        <v>0.38200000000000001</v>
      </c>
      <c r="F143" s="55">
        <v>0.38200000000000001</v>
      </c>
      <c r="G143" s="55">
        <v>0.38200000000000001</v>
      </c>
      <c r="H143" s="55">
        <v>0.38200000000000001</v>
      </c>
      <c r="I143" s="55">
        <v>0.38200000000000001</v>
      </c>
      <c r="J143" s="55">
        <v>0.38200000000000001</v>
      </c>
      <c r="K143" s="55">
        <v>0.38200000000000001</v>
      </c>
      <c r="L143" s="55">
        <v>0.38200000000000001</v>
      </c>
      <c r="M143" s="55">
        <v>0.38200000000000001</v>
      </c>
    </row>
    <row r="144" spans="1:13" s="2" customFormat="1" ht="31.5" customHeight="1" x14ac:dyDescent="0.2">
      <c r="A144" s="37" t="s">
        <v>266</v>
      </c>
      <c r="B144" s="28" t="s">
        <v>267</v>
      </c>
      <c r="C144" s="12" t="s">
        <v>243</v>
      </c>
      <c r="D144" s="55">
        <v>0.13700000000000001</v>
      </c>
      <c r="E144" s="55">
        <v>0.13700000000000001</v>
      </c>
      <c r="F144" s="55">
        <v>0.13700000000000001</v>
      </c>
      <c r="G144" s="55">
        <v>0.13500000000000001</v>
      </c>
      <c r="H144" s="55">
        <v>0.13700000000000001</v>
      </c>
      <c r="I144" s="55">
        <v>0.13700000000000001</v>
      </c>
      <c r="J144" s="55">
        <v>0.13700000000000001</v>
      </c>
      <c r="K144" s="55">
        <v>0.13700000000000001</v>
      </c>
      <c r="L144" s="55">
        <v>0.13700000000000001</v>
      </c>
      <c r="M144" s="55">
        <v>0.13700000000000001</v>
      </c>
    </row>
    <row r="145" spans="1:13" s="2" customFormat="1" ht="10.5" x14ac:dyDescent="0.2">
      <c r="A145" s="37" t="s">
        <v>268</v>
      </c>
      <c r="B145" s="28" t="s">
        <v>269</v>
      </c>
      <c r="C145" s="12" t="s">
        <v>243</v>
      </c>
      <c r="D145" s="55">
        <v>0.55700000000000005</v>
      </c>
      <c r="E145" s="55">
        <v>0.55700000000000005</v>
      </c>
      <c r="F145" s="55">
        <v>0.5</v>
      </c>
      <c r="G145" s="55">
        <v>0.45</v>
      </c>
      <c r="H145" s="55">
        <v>0.45</v>
      </c>
      <c r="I145" s="55">
        <v>0.55700000000000005</v>
      </c>
      <c r="J145" s="55">
        <v>0.45</v>
      </c>
      <c r="K145" s="55">
        <v>0.55700000000000005</v>
      </c>
      <c r="L145" s="55">
        <v>0.45</v>
      </c>
      <c r="M145" s="55">
        <v>0.55700000000000005</v>
      </c>
    </row>
    <row r="146" spans="1:13" s="2" customFormat="1" ht="21" x14ac:dyDescent="0.2">
      <c r="A146" s="37" t="s">
        <v>270</v>
      </c>
      <c r="B146" s="28" t="s">
        <v>271</v>
      </c>
      <c r="C146" s="12" t="s">
        <v>243</v>
      </c>
      <c r="D146" s="55">
        <v>0.95199999999999996</v>
      </c>
      <c r="E146" s="55">
        <v>0.95199999999999996</v>
      </c>
      <c r="F146" s="55">
        <v>0.95199999999999996</v>
      </c>
      <c r="G146" s="55">
        <v>0.95499999999999996</v>
      </c>
      <c r="H146" s="55">
        <v>0.95499999999999996</v>
      </c>
      <c r="I146" s="55">
        <v>0.95499999999999996</v>
      </c>
      <c r="J146" s="55">
        <v>0.95499999999999996</v>
      </c>
      <c r="K146" s="55">
        <v>0.95499999999999996</v>
      </c>
      <c r="L146" s="55">
        <v>0.95499999999999996</v>
      </c>
      <c r="M146" s="55">
        <v>0.95499999999999996</v>
      </c>
    </row>
    <row r="147" spans="1:13" s="2" customFormat="1" ht="10.5" x14ac:dyDescent="0.2">
      <c r="A147" s="37" t="s">
        <v>272</v>
      </c>
      <c r="B147" s="28" t="s">
        <v>273</v>
      </c>
      <c r="C147" s="12" t="s">
        <v>243</v>
      </c>
      <c r="D147" s="55">
        <v>0.19</v>
      </c>
      <c r="E147" s="55">
        <v>0.19</v>
      </c>
      <c r="F147" s="55">
        <v>0.19</v>
      </c>
      <c r="G147" s="55">
        <v>0.2</v>
      </c>
      <c r="H147" s="55">
        <v>0.19</v>
      </c>
      <c r="I147" s="55">
        <v>0.19</v>
      </c>
      <c r="J147" s="55">
        <v>0.19</v>
      </c>
      <c r="K147" s="55">
        <v>0.19</v>
      </c>
      <c r="L147" s="55">
        <v>0.19</v>
      </c>
      <c r="M147" s="55">
        <v>0.19</v>
      </c>
    </row>
    <row r="148" spans="1:13" s="2" customFormat="1" ht="12.75" customHeight="1" x14ac:dyDescent="0.2">
      <c r="A148" s="37" t="s">
        <v>274</v>
      </c>
      <c r="B148" s="28" t="s">
        <v>275</v>
      </c>
      <c r="C148" s="12" t="s">
        <v>243</v>
      </c>
      <c r="D148" s="55">
        <v>0.16</v>
      </c>
      <c r="E148" s="55">
        <v>0.16</v>
      </c>
      <c r="F148" s="55">
        <v>0.16</v>
      </c>
      <c r="G148" s="55">
        <v>0.18</v>
      </c>
      <c r="H148" s="55">
        <v>0.26</v>
      </c>
      <c r="I148" s="55">
        <v>0.26</v>
      </c>
      <c r="J148" s="55">
        <v>0.26</v>
      </c>
      <c r="K148" s="55">
        <v>0.26</v>
      </c>
      <c r="L148" s="55">
        <v>0.26</v>
      </c>
      <c r="M148" s="55">
        <v>0.26</v>
      </c>
    </row>
    <row r="149" spans="1:13" s="2" customFormat="1" ht="10.5" x14ac:dyDescent="0.2">
      <c r="A149" s="37" t="s">
        <v>276</v>
      </c>
      <c r="B149" s="28" t="s">
        <v>277</v>
      </c>
      <c r="C149" s="12" t="s">
        <v>243</v>
      </c>
      <c r="D149" s="55">
        <v>0.05</v>
      </c>
      <c r="E149" s="55">
        <v>0.05</v>
      </c>
      <c r="F149" s="55">
        <v>0.05</v>
      </c>
      <c r="G149" s="55">
        <v>0.05</v>
      </c>
      <c r="H149" s="55">
        <v>0.05</v>
      </c>
      <c r="I149" s="55">
        <v>0.05</v>
      </c>
      <c r="J149" s="55">
        <v>0.05</v>
      </c>
      <c r="K149" s="55">
        <v>0.05</v>
      </c>
      <c r="L149" s="55">
        <v>0.05</v>
      </c>
      <c r="M149" s="55">
        <v>0.05</v>
      </c>
    </row>
    <row r="150" spans="1:13" s="2" customFormat="1" ht="10.5" x14ac:dyDescent="0.2">
      <c r="A150" s="37" t="s">
        <v>278</v>
      </c>
      <c r="B150" s="28" t="s">
        <v>279</v>
      </c>
      <c r="C150" s="12" t="s">
        <v>243</v>
      </c>
      <c r="D150" s="55">
        <v>0.02</v>
      </c>
      <c r="E150" s="55">
        <v>0.02</v>
      </c>
      <c r="F150" s="55">
        <v>0.02</v>
      </c>
      <c r="G150" s="55">
        <v>0.02</v>
      </c>
      <c r="H150" s="55">
        <v>0.02</v>
      </c>
      <c r="I150" s="55">
        <v>0.02</v>
      </c>
      <c r="J150" s="55">
        <v>0.02</v>
      </c>
      <c r="K150" s="55">
        <v>0.02</v>
      </c>
      <c r="L150" s="55">
        <v>0.02</v>
      </c>
      <c r="M150" s="55">
        <v>0.02</v>
      </c>
    </row>
    <row r="151" spans="1:13" s="2" customFormat="1" ht="10.5" x14ac:dyDescent="0.2">
      <c r="A151" s="37" t="s">
        <v>280</v>
      </c>
      <c r="B151" s="28" t="s">
        <v>281</v>
      </c>
      <c r="C151" s="12" t="s">
        <v>243</v>
      </c>
      <c r="D151" s="55">
        <v>0.12</v>
      </c>
      <c r="E151" s="55">
        <v>0.12</v>
      </c>
      <c r="F151" s="55">
        <v>0.12</v>
      </c>
      <c r="G151" s="55">
        <v>0.13</v>
      </c>
      <c r="H151" s="55">
        <v>0.12</v>
      </c>
      <c r="I151" s="55">
        <v>0.13</v>
      </c>
      <c r="J151" s="55">
        <v>0.12</v>
      </c>
      <c r="K151" s="55">
        <v>0.13</v>
      </c>
      <c r="L151" s="55">
        <v>0.12</v>
      </c>
      <c r="M151" s="55">
        <v>0.13</v>
      </c>
    </row>
    <row r="152" spans="1:13" s="2" customFormat="1" ht="10.5" x14ac:dyDescent="0.2">
      <c r="A152" s="37" t="s">
        <v>282</v>
      </c>
      <c r="B152" s="28" t="s">
        <v>283</v>
      </c>
      <c r="C152" s="12" t="s">
        <v>243</v>
      </c>
      <c r="D152" s="55">
        <v>3.6999999999999998E-2</v>
      </c>
      <c r="E152" s="55">
        <v>3.6999999999999998E-2</v>
      </c>
      <c r="F152" s="55">
        <v>3.6999999999999998E-2</v>
      </c>
      <c r="G152" s="55">
        <v>3.6999999999999998E-2</v>
      </c>
      <c r="H152" s="55">
        <v>3.6999999999999998E-2</v>
      </c>
      <c r="I152" s="55">
        <v>3.6999999999999998E-2</v>
      </c>
      <c r="J152" s="55">
        <v>3.6999999999999998E-2</v>
      </c>
      <c r="K152" s="55">
        <v>3.6999999999999998E-2</v>
      </c>
      <c r="L152" s="55">
        <v>3.6999999999999998E-2</v>
      </c>
      <c r="M152" s="55">
        <v>3.6999999999999998E-2</v>
      </c>
    </row>
    <row r="153" spans="1:13" s="2" customFormat="1" ht="21" x14ac:dyDescent="0.2">
      <c r="A153" s="37" t="s">
        <v>284</v>
      </c>
      <c r="B153" s="28" t="s">
        <v>285</v>
      </c>
      <c r="C153" s="12" t="s">
        <v>243</v>
      </c>
      <c r="D153" s="55">
        <v>2.4E-2</v>
      </c>
      <c r="E153" s="55">
        <v>2.4E-2</v>
      </c>
      <c r="F153" s="55">
        <v>2.4E-2</v>
      </c>
      <c r="G153" s="55">
        <v>2.5000000000000001E-2</v>
      </c>
      <c r="H153" s="55">
        <v>2.4E-2</v>
      </c>
      <c r="I153" s="55">
        <v>2.4E-2</v>
      </c>
      <c r="J153" s="55">
        <v>2.4E-2</v>
      </c>
      <c r="K153" s="55">
        <v>2.4E-2</v>
      </c>
      <c r="L153" s="55">
        <v>2.4E-2</v>
      </c>
      <c r="M153" s="55">
        <v>2.4E-2</v>
      </c>
    </row>
    <row r="154" spans="1:13" s="2" customFormat="1" ht="21" x14ac:dyDescent="0.2">
      <c r="A154" s="37" t="s">
        <v>286</v>
      </c>
      <c r="B154" s="28" t="s">
        <v>287</v>
      </c>
      <c r="C154" s="12" t="s">
        <v>243</v>
      </c>
      <c r="D154" s="55">
        <v>2.7</v>
      </c>
      <c r="E154" s="55">
        <v>2.7</v>
      </c>
      <c r="F154" s="55">
        <v>2.7</v>
      </c>
      <c r="G154" s="55">
        <v>2.7</v>
      </c>
      <c r="H154" s="55">
        <v>2.7</v>
      </c>
      <c r="I154" s="55">
        <v>2.7</v>
      </c>
      <c r="J154" s="55">
        <v>2.7</v>
      </c>
      <c r="K154" s="55">
        <v>2.7</v>
      </c>
      <c r="L154" s="55">
        <v>2.7</v>
      </c>
      <c r="M154" s="55">
        <v>2.7</v>
      </c>
    </row>
    <row r="155" spans="1:13" s="2" customFormat="1" ht="10.5" x14ac:dyDescent="0.2">
      <c r="A155" s="37" t="s">
        <v>288</v>
      </c>
      <c r="B155" s="28" t="s">
        <v>210</v>
      </c>
      <c r="C155" s="12" t="s">
        <v>243</v>
      </c>
      <c r="D155" s="55">
        <v>0.95</v>
      </c>
      <c r="E155" s="55">
        <v>0.95</v>
      </c>
      <c r="F155" s="55">
        <v>0.95</v>
      </c>
      <c r="G155" s="55">
        <v>0.9</v>
      </c>
      <c r="H155" s="55">
        <v>0.95</v>
      </c>
      <c r="I155" s="55">
        <v>0.95</v>
      </c>
      <c r="J155" s="55">
        <v>0.95</v>
      </c>
      <c r="K155" s="55">
        <v>0.95</v>
      </c>
      <c r="L155" s="55">
        <v>0.95</v>
      </c>
      <c r="M155" s="55">
        <v>0.95</v>
      </c>
    </row>
    <row r="156" spans="1:13" s="2" customFormat="1" ht="9.75" customHeight="1" x14ac:dyDescent="0.2">
      <c r="A156" s="37" t="s">
        <v>289</v>
      </c>
      <c r="B156" s="28" t="s">
        <v>290</v>
      </c>
      <c r="C156" s="12" t="s">
        <v>243</v>
      </c>
      <c r="D156" s="55">
        <v>0.75</v>
      </c>
      <c r="E156" s="55">
        <v>0.75</v>
      </c>
      <c r="F156" s="55">
        <v>0.75</v>
      </c>
      <c r="G156" s="55">
        <v>0.75</v>
      </c>
      <c r="H156" s="55">
        <v>0.75</v>
      </c>
      <c r="I156" s="55">
        <v>0.75</v>
      </c>
      <c r="J156" s="55">
        <v>0.75</v>
      </c>
      <c r="K156" s="55">
        <v>0.75</v>
      </c>
      <c r="L156" s="55">
        <v>0.75</v>
      </c>
      <c r="M156" s="55">
        <v>0.75</v>
      </c>
    </row>
    <row r="157" spans="1:13" s="2" customFormat="1" ht="21" x14ac:dyDescent="0.2">
      <c r="A157" s="37" t="s">
        <v>291</v>
      </c>
      <c r="B157" s="28" t="s">
        <v>292</v>
      </c>
      <c r="C157" s="12" t="s">
        <v>243</v>
      </c>
      <c r="D157" s="55">
        <v>0.32</v>
      </c>
      <c r="E157" s="55">
        <v>0.32</v>
      </c>
      <c r="F157" s="55">
        <v>0.32</v>
      </c>
      <c r="G157" s="55">
        <v>0.35</v>
      </c>
      <c r="H157" s="55">
        <v>0.35</v>
      </c>
      <c r="I157" s="55">
        <v>0.32</v>
      </c>
      <c r="J157" s="55">
        <v>0.35</v>
      </c>
      <c r="K157" s="55">
        <v>0.32</v>
      </c>
      <c r="L157" s="55">
        <v>0.35</v>
      </c>
      <c r="M157" s="55">
        <v>0.32</v>
      </c>
    </row>
    <row r="158" spans="1:13" s="2" customFormat="1" ht="10.5" x14ac:dyDescent="0.2">
      <c r="A158" s="37" t="s">
        <v>293</v>
      </c>
      <c r="B158" s="28" t="s">
        <v>294</v>
      </c>
      <c r="C158" s="12" t="s">
        <v>243</v>
      </c>
      <c r="D158" s="55">
        <v>0.3</v>
      </c>
      <c r="E158" s="55">
        <v>0.3</v>
      </c>
      <c r="F158" s="55">
        <v>0.35699999999999998</v>
      </c>
      <c r="G158" s="55">
        <v>0.36599999999999999</v>
      </c>
      <c r="H158" s="55">
        <v>0.255</v>
      </c>
      <c r="I158" s="55">
        <v>0.153</v>
      </c>
      <c r="J158" s="55">
        <v>0.255</v>
      </c>
      <c r="K158" s="55">
        <v>0.153</v>
      </c>
      <c r="L158" s="55">
        <v>0.255</v>
      </c>
      <c r="M158" s="55">
        <v>0.153</v>
      </c>
    </row>
    <row r="159" spans="1:13" s="2" customFormat="1" ht="21" x14ac:dyDescent="0.2">
      <c r="A159" s="37" t="s">
        <v>295</v>
      </c>
      <c r="B159" s="36" t="s">
        <v>296</v>
      </c>
      <c r="C159" s="12" t="s">
        <v>243</v>
      </c>
      <c r="D159" s="33">
        <f>D14-D139</f>
        <v>6.8769999999999989</v>
      </c>
      <c r="E159" s="33">
        <v>6.8929999999999998</v>
      </c>
      <c r="F159" s="33">
        <v>8.4920000000000009</v>
      </c>
      <c r="G159" s="33">
        <v>7.4130000000000003</v>
      </c>
      <c r="H159" s="33">
        <v>7.4580000000000002</v>
      </c>
      <c r="I159" s="33">
        <v>7.4580000000000002</v>
      </c>
      <c r="J159" s="33">
        <v>7.4640000000000004</v>
      </c>
      <c r="K159" s="33">
        <v>7.4939999999999998</v>
      </c>
      <c r="L159" s="33">
        <v>7.54</v>
      </c>
      <c r="M159" s="33">
        <v>7.6059999999999999</v>
      </c>
    </row>
    <row r="160" spans="1:13" s="2" customFormat="1" ht="21" x14ac:dyDescent="0.2">
      <c r="A160" s="37" t="s">
        <v>297</v>
      </c>
      <c r="B160" s="28" t="s">
        <v>298</v>
      </c>
      <c r="C160" s="12" t="s">
        <v>243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</row>
    <row r="161" spans="1:14" s="2" customFormat="1" ht="21" x14ac:dyDescent="0.2">
      <c r="A161" s="37" t="s">
        <v>299</v>
      </c>
      <c r="B161" s="28" t="s">
        <v>300</v>
      </c>
      <c r="C161" s="12" t="s">
        <v>243</v>
      </c>
      <c r="D161" s="55">
        <v>0.54500000000000004</v>
      </c>
      <c r="E161" s="55">
        <v>0.28799999999999998</v>
      </c>
      <c r="F161" s="55">
        <v>0.14699999999999999</v>
      </c>
      <c r="G161" s="55">
        <v>0.14499999999999999</v>
      </c>
      <c r="H161" s="55">
        <v>0.17599999999999999</v>
      </c>
      <c r="I161" s="55">
        <v>0.14699999999999999</v>
      </c>
      <c r="J161" s="55">
        <v>0.17599999999999999</v>
      </c>
      <c r="K161" s="55">
        <v>0.14699999999999999</v>
      </c>
      <c r="L161" s="55">
        <v>0.17599999999999999</v>
      </c>
      <c r="M161" s="55">
        <v>0.14699999999999999</v>
      </c>
    </row>
    <row r="162" spans="1:14" s="2" customFormat="1" ht="21" x14ac:dyDescent="0.2">
      <c r="A162" s="37" t="s">
        <v>301</v>
      </c>
      <c r="B162" s="28" t="s">
        <v>302</v>
      </c>
      <c r="C162" s="12" t="s">
        <v>243</v>
      </c>
      <c r="D162" s="55"/>
      <c r="E162" s="33">
        <v>6.6050000000000004</v>
      </c>
      <c r="F162" s="33">
        <v>8.3450000000000006</v>
      </c>
      <c r="G162" s="33">
        <v>7.2679999999999998</v>
      </c>
      <c r="H162" s="33">
        <v>7.282</v>
      </c>
      <c r="I162" s="33">
        <v>7.3109999999999999</v>
      </c>
      <c r="J162" s="33">
        <v>7.2880000000000003</v>
      </c>
      <c r="K162" s="33">
        <v>7.3470000000000004</v>
      </c>
      <c r="L162" s="33">
        <v>7.3639999999999999</v>
      </c>
      <c r="M162" s="33">
        <v>7.4589999999999996</v>
      </c>
    </row>
    <row r="163" spans="1:14" s="2" customFormat="1" ht="21" x14ac:dyDescent="0.2">
      <c r="A163" s="17" t="s">
        <v>303</v>
      </c>
      <c r="B163" s="20" t="s">
        <v>304</v>
      </c>
      <c r="C163" s="55" t="s">
        <v>305</v>
      </c>
      <c r="D163" s="55">
        <v>41814.800000000003</v>
      </c>
      <c r="E163" s="58">
        <v>43894</v>
      </c>
      <c r="F163" s="32">
        <v>49188.1</v>
      </c>
      <c r="G163" s="32">
        <v>54057.7</v>
      </c>
      <c r="H163" s="32">
        <v>57085</v>
      </c>
      <c r="I163" s="32">
        <v>57787.7</v>
      </c>
      <c r="J163" s="32">
        <v>60738.400000000001</v>
      </c>
      <c r="K163" s="32">
        <v>61832.800000000003</v>
      </c>
      <c r="L163" s="32">
        <v>64625.599999999999</v>
      </c>
      <c r="M163" s="32">
        <v>65913.8</v>
      </c>
    </row>
    <row r="164" spans="1:14" s="2" customFormat="1" ht="21" x14ac:dyDescent="0.2">
      <c r="A164" s="17" t="s">
        <v>306</v>
      </c>
      <c r="B164" s="20" t="s">
        <v>307</v>
      </c>
      <c r="C164" s="55" t="s">
        <v>83</v>
      </c>
      <c r="D164" s="55">
        <v>106.67</v>
      </c>
      <c r="E164" s="32">
        <v>105.1</v>
      </c>
      <c r="F164" s="32">
        <v>112.1</v>
      </c>
      <c r="G164" s="32">
        <v>109.9</v>
      </c>
      <c r="H164" s="33">
        <v>105.6</v>
      </c>
      <c r="I164" s="33">
        <v>106.9</v>
      </c>
      <c r="J164" s="32">
        <v>106.4</v>
      </c>
      <c r="K164" s="32">
        <v>107</v>
      </c>
      <c r="L164" s="32">
        <v>106.4</v>
      </c>
      <c r="M164" s="32">
        <v>106.6</v>
      </c>
    </row>
    <row r="165" spans="1:14" s="2" customFormat="1" ht="41.25" customHeight="1" x14ac:dyDescent="0.2">
      <c r="A165" s="17" t="s">
        <v>308</v>
      </c>
      <c r="B165" s="20" t="s">
        <v>309</v>
      </c>
      <c r="C165" s="55" t="s">
        <v>305</v>
      </c>
      <c r="D165" s="55">
        <v>32452</v>
      </c>
      <c r="E165" s="55">
        <v>32526</v>
      </c>
      <c r="F165" s="55">
        <v>34965.5</v>
      </c>
      <c r="G165" s="55">
        <v>37028.400000000001</v>
      </c>
      <c r="H165" s="55">
        <v>39102</v>
      </c>
      <c r="I165" s="55">
        <v>39583.4</v>
      </c>
      <c r="J165" s="55">
        <v>41604.5</v>
      </c>
      <c r="K165" s="55">
        <v>42354.2</v>
      </c>
      <c r="L165" s="55">
        <v>44267.199999999997</v>
      </c>
      <c r="M165" s="55">
        <v>45149.599999999999</v>
      </c>
    </row>
    <row r="166" spans="1:14" s="2" customFormat="1" ht="43.5" customHeight="1" x14ac:dyDescent="0.2">
      <c r="A166" s="17" t="s">
        <v>310</v>
      </c>
      <c r="B166" s="20" t="s">
        <v>311</v>
      </c>
      <c r="C166" s="55" t="s">
        <v>83</v>
      </c>
      <c r="D166" s="55">
        <v>102.68</v>
      </c>
      <c r="E166" s="32">
        <v>102.5</v>
      </c>
      <c r="F166" s="32">
        <v>107.5</v>
      </c>
      <c r="G166" s="32">
        <v>105.9</v>
      </c>
      <c r="H166" s="32">
        <v>105.6</v>
      </c>
      <c r="I166" s="32">
        <v>106.9</v>
      </c>
      <c r="J166" s="32">
        <v>106.4</v>
      </c>
      <c r="K166" s="32">
        <v>107</v>
      </c>
      <c r="L166" s="32">
        <v>106.4</v>
      </c>
      <c r="M166" s="32">
        <v>106.6</v>
      </c>
    </row>
    <row r="167" spans="1:14" s="2" customFormat="1" ht="10.5" x14ac:dyDescent="0.2">
      <c r="A167" s="17" t="s">
        <v>312</v>
      </c>
      <c r="B167" s="19" t="s">
        <v>313</v>
      </c>
      <c r="C167" s="55" t="s">
        <v>83</v>
      </c>
      <c r="D167" s="31">
        <f t="shared" ref="D167" si="5">D164/D52*100</f>
        <v>102.86403085824493</v>
      </c>
      <c r="E167" s="31">
        <v>99</v>
      </c>
      <c r="F167" s="31">
        <v>99.5</v>
      </c>
      <c r="G167" s="31">
        <v>104.5</v>
      </c>
      <c r="H167" s="31">
        <v>101.1</v>
      </c>
      <c r="I167" s="31">
        <v>101.9</v>
      </c>
      <c r="J167" s="31">
        <v>102.3</v>
      </c>
      <c r="K167" s="31">
        <v>102.9</v>
      </c>
      <c r="L167" s="31">
        <v>102.3</v>
      </c>
      <c r="M167" s="31">
        <v>102.5</v>
      </c>
    </row>
    <row r="168" spans="1:14" s="2" customFormat="1" ht="10.5" x14ac:dyDescent="0.2">
      <c r="A168" s="17" t="s">
        <v>314</v>
      </c>
      <c r="B168" s="19" t="s">
        <v>315</v>
      </c>
      <c r="C168" s="55" t="s">
        <v>40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</row>
    <row r="169" spans="1:14" s="2" customFormat="1" ht="10.5" x14ac:dyDescent="0.2">
      <c r="A169" s="17" t="s">
        <v>316</v>
      </c>
      <c r="B169" s="19" t="s">
        <v>317</v>
      </c>
      <c r="C169" s="55" t="s">
        <v>318</v>
      </c>
      <c r="D169" s="32">
        <v>2.68</v>
      </c>
      <c r="E169" s="32">
        <v>4.9000000000000004</v>
      </c>
      <c r="F169" s="32">
        <v>3.7</v>
      </c>
      <c r="G169" s="32">
        <v>3.7</v>
      </c>
      <c r="H169" s="32">
        <v>4.5</v>
      </c>
      <c r="I169" s="32">
        <v>3.7</v>
      </c>
      <c r="J169" s="32">
        <v>4.5</v>
      </c>
      <c r="K169" s="32">
        <v>3.7</v>
      </c>
      <c r="L169" s="32">
        <v>4.5</v>
      </c>
      <c r="M169" s="32">
        <v>3.7</v>
      </c>
    </row>
    <row r="170" spans="1:14" s="2" customFormat="1" ht="10.5" x14ac:dyDescent="0.2">
      <c r="A170" s="17" t="s">
        <v>319</v>
      </c>
      <c r="B170" s="19" t="s">
        <v>320</v>
      </c>
      <c r="C170" s="55" t="s">
        <v>140</v>
      </c>
      <c r="D170" s="55">
        <v>3.4</v>
      </c>
      <c r="E170" s="32">
        <v>1.82</v>
      </c>
      <c r="F170" s="32">
        <v>0.9</v>
      </c>
      <c r="G170" s="32">
        <v>0.9</v>
      </c>
      <c r="H170" s="32">
        <v>1.1000000000000001</v>
      </c>
      <c r="I170" s="32">
        <v>0.9</v>
      </c>
      <c r="J170" s="32">
        <v>1.1000000000000001</v>
      </c>
      <c r="K170" s="32">
        <v>0.9</v>
      </c>
      <c r="L170" s="32">
        <v>1.1000000000000001</v>
      </c>
      <c r="M170" s="32">
        <v>0.9</v>
      </c>
      <c r="N170" s="53"/>
    </row>
    <row r="171" spans="1:14" s="2" customFormat="1" ht="10.5" x14ac:dyDescent="0.2">
      <c r="A171" s="17" t="s">
        <v>321</v>
      </c>
      <c r="B171" s="19" t="s">
        <v>322</v>
      </c>
      <c r="C171" s="55" t="s">
        <v>11</v>
      </c>
      <c r="D171" s="55">
        <v>0.54500000000000004</v>
      </c>
      <c r="E171" s="55">
        <v>0.54500000000000004</v>
      </c>
      <c r="F171" s="55">
        <v>0.4</v>
      </c>
      <c r="G171" s="55">
        <v>0.4</v>
      </c>
      <c r="H171" s="55">
        <v>0.5</v>
      </c>
      <c r="I171" s="55">
        <v>0.40100000000000002</v>
      </c>
      <c r="J171" s="55">
        <v>0.5</v>
      </c>
      <c r="K171" s="55">
        <v>0.3</v>
      </c>
      <c r="L171" s="55">
        <v>0.5</v>
      </c>
      <c r="M171" s="55">
        <v>0.3</v>
      </c>
    </row>
    <row r="172" spans="1:14" s="2" customFormat="1" ht="30.75" customHeight="1" x14ac:dyDescent="0.2">
      <c r="A172" s="17" t="s">
        <v>323</v>
      </c>
      <c r="B172" s="20" t="s">
        <v>324</v>
      </c>
      <c r="C172" s="55" t="s">
        <v>11</v>
      </c>
      <c r="D172" s="55">
        <v>0.54500000000000004</v>
      </c>
      <c r="E172" s="55">
        <v>0.28799999999999998</v>
      </c>
      <c r="F172" s="55">
        <v>0.14699999999999999</v>
      </c>
      <c r="G172" s="55">
        <v>0.14499999999999999</v>
      </c>
      <c r="H172" s="55">
        <v>0.17599999999999999</v>
      </c>
      <c r="I172" s="55">
        <v>0.14699999999999999</v>
      </c>
      <c r="J172" s="55">
        <v>0.17599999999999999</v>
      </c>
      <c r="K172" s="55">
        <v>0.14699999999999999</v>
      </c>
      <c r="L172" s="55">
        <v>0.17599999999999999</v>
      </c>
      <c r="M172" s="55">
        <v>0.14699999999999999</v>
      </c>
    </row>
    <row r="173" spans="1:14" s="2" customFormat="1" ht="10.5" x14ac:dyDescent="0.2">
      <c r="A173" s="17" t="s">
        <v>325</v>
      </c>
      <c r="B173" s="19" t="s">
        <v>326</v>
      </c>
      <c r="C173" s="55" t="s">
        <v>37</v>
      </c>
      <c r="D173" s="55">
        <v>1971.1</v>
      </c>
      <c r="E173" s="55">
        <v>2154.9949999999999</v>
      </c>
      <c r="F173" s="55">
        <v>2303.1</v>
      </c>
      <c r="G173" s="55">
        <v>2554.6</v>
      </c>
      <c r="H173" s="31">
        <v>2706.5</v>
      </c>
      <c r="I173" s="31">
        <v>2749.5</v>
      </c>
      <c r="J173" s="31">
        <v>2889.9</v>
      </c>
      <c r="K173" s="31">
        <v>2951.7</v>
      </c>
      <c r="L173" s="31">
        <v>3071.8</v>
      </c>
      <c r="M173" s="31">
        <v>3149.6</v>
      </c>
    </row>
    <row r="174" spans="1:14" s="2" customFormat="1" ht="10.5" x14ac:dyDescent="0.2">
      <c r="A174" s="17" t="s">
        <v>327</v>
      </c>
      <c r="B174" s="19" t="s">
        <v>328</v>
      </c>
      <c r="C174" s="55" t="s">
        <v>83</v>
      </c>
      <c r="D174" s="55">
        <v>104.1</v>
      </c>
      <c r="E174" s="55">
        <v>102.8</v>
      </c>
      <c r="F174" s="55">
        <v>106.9</v>
      </c>
      <c r="G174" s="55">
        <v>110.9</v>
      </c>
      <c r="H174" s="31">
        <v>105.9</v>
      </c>
      <c r="I174" s="31">
        <v>107.6</v>
      </c>
      <c r="J174" s="31">
        <v>106.8</v>
      </c>
      <c r="K174" s="31">
        <v>107.4</v>
      </c>
      <c r="L174" s="31">
        <v>106.3</v>
      </c>
      <c r="M174" s="31">
        <v>106.7</v>
      </c>
    </row>
    <row r="175" spans="1:14" s="2" customFormat="1" x14ac:dyDescent="0.2">
      <c r="A175" s="60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</row>
    <row r="176" spans="1:14" s="4" customFormat="1" hidden="1" x14ac:dyDescent="0.2">
      <c r="A176" s="62" t="s">
        <v>329</v>
      </c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</row>
  </sheetData>
  <mergeCells count="14">
    <mergeCell ref="J8:K8"/>
    <mergeCell ref="L8:M8"/>
    <mergeCell ref="A175:M175"/>
    <mergeCell ref="A176:M176"/>
    <mergeCell ref="K2:M2"/>
    <mergeCell ref="A3:M3"/>
    <mergeCell ref="C4:H4"/>
    <mergeCell ref="A5:M5"/>
    <mergeCell ref="H7:M7"/>
    <mergeCell ref="D8:D10"/>
    <mergeCell ref="E8:E10"/>
    <mergeCell ref="F8:F10"/>
    <mergeCell ref="G8:G10"/>
    <mergeCell ref="H8:I8"/>
  </mergeCells>
  <pageMargins left="0.39370078740157483" right="0.39370078740157483" top="0.39370078740157483" bottom="0.19685039370078741" header="0" footer="0"/>
  <pageSetup paperSize="9" orientation="landscape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</vt:lpstr>
      <vt:lpstr>'Прогноз '!Заголовки_для_печати</vt:lpstr>
      <vt:lpstr>'Прогноз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Щурова Наталья Владимировна</dc:creator>
  <cp:lastModifiedBy>Богнат Наталья Виталиевна</cp:lastModifiedBy>
  <cp:lastPrinted>2023-10-31T06:15:00Z</cp:lastPrinted>
  <dcterms:created xsi:type="dcterms:W3CDTF">2020-06-29T03:18:16Z</dcterms:created>
  <dcterms:modified xsi:type="dcterms:W3CDTF">2023-10-31T22:03:14Z</dcterms:modified>
</cp:coreProperties>
</file>