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480" windowHeight="11640"/>
  </bookViews>
  <sheets>
    <sheet name="2020 (Парт.район к Постан)" sheetId="4" r:id="rId1"/>
    <sheet name="2018 (Парт.район к Постан) (2)" sheetId="6" r:id="rId2"/>
  </sheets>
  <definedNames>
    <definedName name="OCRUncertain031" localSheetId="1">'2018 (Парт.район к Постан) (2)'!#REF!</definedName>
    <definedName name="OCRUncertain031" localSheetId="0">'2020 (Парт.район к Постан)'!#REF!</definedName>
    <definedName name="_xlnm.Print_Titles" localSheetId="1">'2018 (Парт.район к Постан) (2)'!$8:$10</definedName>
    <definedName name="_xlnm.Print_Titles" localSheetId="0">'2020 (Парт.район к Постан)'!$11:$13</definedName>
  </definedNames>
  <calcPr calcId="125725"/>
</workbook>
</file>

<file path=xl/calcChain.xml><?xml version="1.0" encoding="utf-8"?>
<calcChain xmlns="http://schemas.openxmlformats.org/spreadsheetml/2006/main">
  <c r="O53" i="4"/>
  <c r="N53"/>
  <c r="M53"/>
  <c r="L53"/>
  <c r="K53"/>
  <c r="J53"/>
  <c r="I53"/>
  <c r="H53"/>
  <c r="G53"/>
  <c r="F53"/>
  <c r="E53"/>
  <c r="D53"/>
  <c r="M24"/>
  <c r="O24"/>
  <c r="N24"/>
  <c r="P52"/>
  <c r="D24"/>
  <c r="P31"/>
  <c r="P23"/>
  <c r="L24"/>
  <c r="G24" l="1"/>
  <c r="F24"/>
  <c r="E24"/>
  <c r="P29"/>
  <c r="P20" i="6"/>
  <c r="P19"/>
  <c r="P15"/>
  <c r="P14"/>
  <c r="P13"/>
  <c r="O12"/>
  <c r="O22" s="1"/>
  <c r="N12"/>
  <c r="M12"/>
  <c r="M22" s="1"/>
  <c r="L12"/>
  <c r="K12"/>
  <c r="K22" s="1"/>
  <c r="J12"/>
  <c r="I12"/>
  <c r="I22" s="1"/>
  <c r="H12"/>
  <c r="G12"/>
  <c r="G22" s="1"/>
  <c r="F12"/>
  <c r="E12"/>
  <c r="E22" s="1"/>
  <c r="D12"/>
  <c r="D22" l="1"/>
  <c r="F22"/>
  <c r="H22"/>
  <c r="J22"/>
  <c r="N22"/>
  <c r="P11"/>
  <c r="P12"/>
  <c r="L22"/>
  <c r="P17" i="4"/>
  <c r="P51"/>
  <c r="P50"/>
  <c r="P22" i="6" l="1"/>
  <c r="P26" i="4"/>
  <c r="K41" l="1"/>
  <c r="J41"/>
  <c r="I41"/>
  <c r="H41"/>
  <c r="K35"/>
  <c r="J35"/>
  <c r="I35"/>
  <c r="H35"/>
  <c r="K24"/>
  <c r="J24"/>
  <c r="I24"/>
  <c r="H24"/>
  <c r="P44"/>
  <c r="P43"/>
  <c r="P42"/>
  <c r="P38"/>
  <c r="P37"/>
  <c r="P36"/>
  <c r="P32"/>
  <c r="P28"/>
  <c r="P25"/>
  <c r="O35" l="1"/>
  <c r="N35"/>
  <c r="M35"/>
  <c r="L35"/>
  <c r="G35"/>
  <c r="F35"/>
  <c r="E35"/>
  <c r="D35"/>
  <c r="P35" l="1"/>
  <c r="P45"/>
  <c r="G41"/>
  <c r="F41"/>
  <c r="E41"/>
  <c r="D41"/>
  <c r="O41"/>
  <c r="N41"/>
  <c r="M41"/>
  <c r="L41"/>
  <c r="P14"/>
  <c r="P40"/>
  <c r="P39"/>
  <c r="P47"/>
  <c r="P48"/>
  <c r="P22"/>
  <c r="P16"/>
  <c r="P15"/>
  <c r="P49"/>
  <c r="P21"/>
  <c r="P33"/>
  <c r="P46"/>
  <c r="P34"/>
  <c r="P19"/>
  <c r="P24" l="1"/>
  <c r="P41"/>
  <c r="P53" l="1"/>
</calcChain>
</file>

<file path=xl/sharedStrings.xml><?xml version="1.0" encoding="utf-8"?>
<sst xmlns="http://schemas.openxmlformats.org/spreadsheetml/2006/main" count="187" uniqueCount="134">
  <si>
    <t>Выполнение  по всем  источникам по лимитам в бюджете, %</t>
  </si>
  <si>
    <t>МБ  -местный бюджет,  ФБ   - федеральный бюджет,  КБ-  краевой бюджет, ВБ - внебюджетные источники</t>
  </si>
  <si>
    <t>№</t>
  </si>
  <si>
    <t>софинансирование</t>
  </si>
  <si>
    <t>МБ</t>
  </si>
  <si>
    <t>ФБ</t>
  </si>
  <si>
    <t>КБ</t>
  </si>
  <si>
    <t>ВБ</t>
  </si>
  <si>
    <t>Фактически профинансировано</t>
  </si>
  <si>
    <t>тыс. рублей</t>
  </si>
  <si>
    <t>Лимиты, утвержденные соответствующим решением о бюджете</t>
  </si>
  <si>
    <t>Предусмотрено программой с учетом внесенных изменений</t>
  </si>
  <si>
    <t xml:space="preserve">Реквизиты правового акта, которым утверждена программа </t>
  </si>
  <si>
    <t>Наименование программы/мероприятия программы</t>
  </si>
  <si>
    <t>Н.С.Цицилина</t>
  </si>
  <si>
    <t>Приложение № 1</t>
  </si>
  <si>
    <t xml:space="preserve">к постановлению администрации </t>
  </si>
  <si>
    <t>Партизанского муниципального района</t>
  </si>
  <si>
    <t xml:space="preserve">Начальник управления экономики </t>
  </si>
  <si>
    <t xml:space="preserve">Выполненные   мероприятия  программы </t>
  </si>
  <si>
    <t>мероприятия муниципальной программы</t>
  </si>
  <si>
    <t>подпрограмма "Развитие системы дошкольного образования"</t>
  </si>
  <si>
    <t>подпрограмма "Развитие системы общего образования"</t>
  </si>
  <si>
    <t>подпрограмма "Развитие системы дополнительного образования, отдыха, оздоровления и занятости детей и подростков"</t>
  </si>
  <si>
    <t>Муниципальная программа Партизанского муниципального района "Устойчивое развитие сельских территорий на 2014-2017 годы  и на период 2020 года"</t>
  </si>
  <si>
    <t>Муниципальная программа "Патриотическое воспитание граждан Партизанского муниципального района на 2016-2020 годы"</t>
  </si>
  <si>
    <t>Муниципальная программа "Содействие созданию в Партизанском муниципальном районе новых мест в общеобразовательных учреждениях" на 2016-2018 годы"</t>
  </si>
  <si>
    <t>Постановление администрации Партизанского муниципального района от 12.04.2016 № 233 (в ред. от 12.09.2016 № 593)</t>
  </si>
  <si>
    <t>отдельные мероприятия программы</t>
  </si>
  <si>
    <t>подпрограмма 1 "Развитие системы дополнительного образования"</t>
  </si>
  <si>
    <t>подпрограмма 2 "Развитие учреждений культуры ПМР"</t>
  </si>
  <si>
    <t>Муниципальная программа "Развитие культуры Партизанского муниципального  района на 2015-2020 годы"</t>
  </si>
  <si>
    <t>Муниципальная программа "Противодействие коррупции в Партизанском муниципальном районе на 2018-2020 годы"</t>
  </si>
  <si>
    <t>Муниципальная программа "Проведение мероприятий по строительству, реконструкции, ремонту объектов коммунального назначения и электросетей, проектным работам в Партизанском муниципальном районе на 2018-2020 годы"</t>
  </si>
  <si>
    <t>Муниципальная программа "Развитие внутреннего и въездного туризма на территории Партизанского муниципального района" на 2018-2020 годы</t>
  </si>
  <si>
    <t xml:space="preserve">Муниципальная программа "Экономическое развитие Партизанского муниципального района" на  2018-2020 годы </t>
  </si>
  <si>
    <t xml:space="preserve">Постановление администрации Партизанского муниципального района от 07.11.2017 № 681 </t>
  </si>
  <si>
    <t>Муниципальная программа "Информационное общество" на 2018-2020 годы</t>
  </si>
  <si>
    <t>Постановление администрации Партизанского муниципального района от 09.07.2015 № 497 (в ред. от 12.11.2015 № 764,11.05.2016 № 297, 16.11.2016 № 757, 29.03.2017 № 200, 27.11.2017 № 720, 05.09.2018 № 676)</t>
  </si>
  <si>
    <t>Муниципальная программа "Развитие образования Партизанского муниципального района" на 2018-2020 годы</t>
  </si>
  <si>
    <t>подпрограмма "Содействие созданию в Партизанском муниципальном районе новых мест в образовательных учреждениях"</t>
  </si>
  <si>
    <t>подпрограмма "Совершенствование организации питания в образовательных учреждениях ПМР"</t>
  </si>
  <si>
    <t>подпрограмма "Развитие и поддержка педагогических кадров"</t>
  </si>
  <si>
    <t xml:space="preserve">Муниципальная программа "Защита населения и территории от чрезвычайных ситуаций, обеспечение пожарной безопасности Партизанского муниципального района" на 2018-2020 годы </t>
  </si>
  <si>
    <t xml:space="preserve">Муниципальная программа "Реализации Стратегии  государственной молодежной политики на территории Партизанского муниципального района" на 2018-2020 годы </t>
  </si>
  <si>
    <t xml:space="preserve"> Муниципальная программа "Развитие транспортного комплекса Партизанского  муниципального  района" на 2018-2020 годы</t>
  </si>
  <si>
    <t xml:space="preserve">подпрограмма "Развитие транспортного комплекса в Партизанском муниципальном  районе на 2018-2020 годы" </t>
  </si>
  <si>
    <t>подпрограмма "Развитие дорожной отрасли в Партизанском муниципальном районе на 2018-2020 годы"</t>
  </si>
  <si>
    <t>подпрограмма "Повышение безопасности дорожного движения в Партизанском муниципальном районе" на 2018-2020 годы"</t>
  </si>
  <si>
    <t>Муниципальная программа "Социальная поддержка населения  Партизанского муниципального района" на 2015-2020 годы</t>
  </si>
  <si>
    <t xml:space="preserve">Постановление администрации Партизанского муниципального района от 08.05.2013 № 423 (в ред. от 26.12.2014 № 1097, 30.12.2015 №905, 14.12.2017 № 803, 06.12.2018 № 964)  </t>
  </si>
  <si>
    <t xml:space="preserve">Муниципальная программа "Обеспечение жильём молодых семей Партизанского муниципального района" на 2018-2020 годы </t>
  </si>
  <si>
    <t>Муниципальная программа "Развитие физической культуры и спорта в Партизанском муниципальном районе" на 2018-2020 годы</t>
  </si>
  <si>
    <t xml:space="preserve">В учебном 2018-2019 годах в общеобразовательные учреждения были трудоустроены 6 молодых специалистов. 91 педагог общеобразовательных учреждений и 31 педагог дошкольных учреждений прошли профессиональную подготовку и курсы повышения квалификации.                                                                                              Традиционно в районе проводится конкурсы "Лучший педагог Партизанского муниципального района", где конкурсанты показывают свои педагогическиен успехи, делятся своими знаниями, повышают свое профессиональное мастерство и престиж учительского труда. </t>
  </si>
  <si>
    <t xml:space="preserve">За счет средств краевого бюджета мероприятия по обеспечению учащихся начальной школы молоком и увеличение расходов на питание до 42 руб. в день для отдельных категорий учащихся исполнены в  полном объеме, но финансирование осуществлялось в рамках подпрограммы "Развитие системы общего образования"            </t>
  </si>
  <si>
    <t>Муниципальная программа "Комплексная безопасность образовательных учреждений Партизанского муниципального района" на 2014-2021 годы</t>
  </si>
  <si>
    <t>Мероприятия данной программы выполнены, но финансирование осуществлялось в рамках подпрограммы " "Содействие созданию в Партизанском муниципальном районе новых мест в образовательных учреждениях" программы "Развитие образования в Партизанском муниципальном районе"</t>
  </si>
  <si>
    <t xml:space="preserve"> от 00.03.2020 № 000</t>
  </si>
  <si>
    <t>Сводные итоги реализации муниципальных программ  Партизанского муниципального района за 2019 год</t>
  </si>
  <si>
    <t>Муниципальная программа "Развитие муниципальной службы в администрации Партизанского муниципального района на 2016-2021 годы"</t>
  </si>
  <si>
    <t xml:space="preserve">Муниципальная программа  "Улучшение условий труда в муниципальных учреждениях Партизанского муниципального района на 2019-2021годы" </t>
  </si>
  <si>
    <t xml:space="preserve">Постановление администрации Партизанского муниципального района от 07.08.2018 № 576  </t>
  </si>
  <si>
    <t>Муниципальная программа "Развитие малого и среднего предпринимательства в Партизанском муниципальном районе" на 2019-2021 годы</t>
  </si>
  <si>
    <t>Постановление администрации Партизанского муниципального района от 23.11.2018 № 936 (в ред. от 15.04.2019 № 325)</t>
  </si>
  <si>
    <t>Постановление администрации Партизанского муниципального района от 28.09.2017 № 565 (в ред.от 21.12.2018 № 1005, от 15.04.2019 № 323, от 17.05.2019 № 425, от 09.09.2019 № 775, от 24.12.2019 № 1179) )</t>
  </si>
  <si>
    <t>Муниципальная программа Партизанского муниципального района "Доступная среда" на 2019-2021 годы</t>
  </si>
  <si>
    <t xml:space="preserve">Постановление администрации Партизанского муниципального района от 03.08.2018 № 567 (в ред. от 23.01.2019 № 44, от 18.11.2019 № 1025, от 10.12.2019 № 1115)  </t>
  </si>
  <si>
    <t>Постановление администрации Партизанского муниципального района от 13.09.2017 № 520 (в ред. от 14.02.2018 № 121, 18.04.2018 № 263, 07.08.2018 № 581, 08.11.2018 № 875, от 14.02.2019 № 122, от 24.07.2019 № 665, от 21.08.2019 № 726)</t>
  </si>
  <si>
    <r>
      <t xml:space="preserve"> Произведены: 1)выплата заработной платы персоналу муниципальных общеобразовательных учреждений и преподавателям РН-класса;  2) обеспечение обучающихся начальных классов (</t>
    </r>
    <r>
      <rPr>
        <sz val="14"/>
        <color rgb="FFFF0000"/>
        <rFont val="Times New Roman"/>
        <family val="1"/>
        <charset val="204"/>
      </rPr>
      <t>1375</t>
    </r>
    <r>
      <rPr>
        <sz val="14"/>
        <color indexed="8"/>
        <rFont val="Times New Roman"/>
        <family val="1"/>
        <charset val="204"/>
      </rPr>
      <t xml:space="preserve"> детей) бесплатным горячим питанием; 3) расходы на питание детей 5-11 классов из категории многодетных, малообеспеченных, ОВЗ, а также обеспечение молоком учащихся начальной школы; 4) расходы, направленные на оплату коммунальных услу, услуг связи, ГСМ, имущественных налогов и др.; 5) оплата  Интернета , приобретение мультимедийного оборудования,  школьной мебели и др.; 6) расходы на питание детей дошкольной группы в МКОУ ООШ с.Новая Сила; 7) ремонт отопительной системы в МКОУ ООШ с.Перетино, выполнены санитарно-технические работы в МКОУ СОШ с.Екатериновка,  замена дверных блоков центрального  и запасного входов  МКОУ ООШ с.Новая Сила, ремонт и замена радиаторов в МКОУ СОШ с.Сергеевка и МКОУ СОШ с.Золотая Долина, установка электротитанов в МКОУ СОШ с.Хмыловка , аварийный ремонт электрокотельной в МКОУ ООШ с.Голубовка.                                                                                          </t>
    </r>
    <r>
      <rPr>
        <sz val="14"/>
        <color rgb="FFFF0000"/>
        <rFont val="Times New Roman"/>
        <family val="1"/>
        <charset val="204"/>
      </rPr>
      <t>Экономия средств</t>
    </r>
  </si>
  <si>
    <r>
      <t xml:space="preserve">Произведены:1) выплата заработной платы и начислений на заработную плату персоналу за 2019 год; 2) оплата коммунальных услуг дошкольных образовательных учреждений; 3) выполнен капитальный ремонт систем теплоснабжения в МБДОУ "Детский сад "Аленушка" с.Золотая Долина и МБДОУ "Детский сад "Росинка" с.Новицкое и ремонт канализационной системы в подвальном помещении МБДОУ "Детский сад "Солнышко" с.Фроловка. Запланированный объем работ выполнен в полном объеме; 4) завершено строительство  детского сада на 55 мест в с.Хмыловка. Объект готовиться к сдаче в эксплуатацию.                          </t>
    </r>
    <r>
      <rPr>
        <sz val="14"/>
        <color rgb="FFFF0000"/>
        <rFont val="Times New Roman"/>
        <family val="1"/>
        <charset val="204"/>
      </rPr>
      <t>Экономия средств</t>
    </r>
  </si>
  <si>
    <t>Произведены: 1) Выплата заработной платы и командировочных персоналу МКОУ ДОД "ДООЦ "Юность"; 2) оплата услуг связи, транспортных и командировочных расходов по участию юных спортсменов в спортивных мероприятиях; 3) произведены компенсационные выплаты расходов по оплате стоимости путевок в количестве 114 штук; 4) проведение медицинских осмотров сотрудникам пришкольных лагерей с дневным пребыванием по 13-ти общеобразовательным учреждениям; 5) организация временного трудоустройства несовершеннолетних граждан в свободное от учебы время и в  период летних каникул в количестве 164 учащихся.</t>
  </si>
  <si>
    <r>
      <t xml:space="preserve">КГАУ "Примгосэкспертиза" проведена проверка сметной документации на проектно-изыскательские работы по строительству объекта "Екатериновская общеобразовательная школа на 600 мест в Партизанском муниципальном районе".                                                               </t>
    </r>
    <r>
      <rPr>
        <sz val="14"/>
        <color rgb="FFFF0000"/>
        <rFont val="Times New Roman"/>
        <family val="1"/>
        <charset val="204"/>
      </rPr>
      <t>Экономия средств</t>
    </r>
  </si>
  <si>
    <t xml:space="preserve">В рамках мероприятий программы за счет средств местного бюджета выполнены следующие мероприятия: 1) расходы на выплату персоналу в целях обеспечения выполнения функций казёнными учреждениями; 2) закупка товаров, работ и услуг для государственных (муниципальных) нужд; за счет средств краевого бюджета выплачена : компенсация части родительской платы и единовременная и ежемесячная компенсации 15 молодым специалистам  </t>
  </si>
  <si>
    <r>
      <t xml:space="preserve">В рамках мероприятий программы  осуществлено: 1)обучение по пожарно-техническому минимуму, 2) проведение проверки пожарной системы  в муниципальных образовательных и дошкольных учреждениях района (заправка огнетушителей); 3) в рамках осуществления полномочий по обеспечению антитеррористической безопасности построено ограждение по периметру территории МБДОУ "Детский сад "Солнышко" с.Фроловка.                                         </t>
    </r>
    <r>
      <rPr>
        <sz val="14"/>
        <color rgb="FFFF0000"/>
        <rFont val="Times New Roman"/>
        <family val="1"/>
        <charset val="204"/>
      </rPr>
      <t>Экономия средств</t>
    </r>
  </si>
  <si>
    <t xml:space="preserve">Муниципальная программа "Строительство  Новолитовской  общеобразовательной школы на 220 учащихся с блоком 4-х дошкольных групп, Партизанский район, Приморский край» на 2012-2021 годы" </t>
  </si>
  <si>
    <t>Постановление администрации Партизанского муниципального района от 16.11.2011 № 633 (в ред. от 18.03.2013 № 218, 01.02.2017 № 80, 10.04.2018 № 246, от 19.04.2019 № 347, от 03.06.2019 № 482)</t>
  </si>
  <si>
    <r>
      <t xml:space="preserve">В ходе строительства произведены работы по конструктивному решению  и архитектурному решению гаража и мастерских, фундаменту основного здания школы, конструктивному решению основного здания. </t>
    </r>
    <r>
      <rPr>
        <sz val="14"/>
        <color rgb="FFFF0000"/>
        <rFont val="Times New Roman"/>
        <family val="1"/>
        <charset val="204"/>
      </rPr>
      <t xml:space="preserve">Предоставленные расходные ассигнования освоены не в полном объеме в связи с поэтапной оплатой фактически выполненных работ, в соответствии с условиями заключенных государственных контрактов.                                         Остатки по договорам составляют 115172,5 тыс.руб.                                                                              Завершение строительства перенесено на 2020 год. </t>
    </r>
  </si>
  <si>
    <t>Постановление администрации Партизанского муниципального района от 18.12.2017 № 807 (в ред. от 10.12.2018 № 972, от 26.06.2019 № 561)</t>
  </si>
  <si>
    <t xml:space="preserve">Постановление администрации Партизанского муниципального района от 07.08.2017 № 444 (от 22.11.2019 № 1039)
</t>
  </si>
  <si>
    <t>Муниципальная программа "Профилактика терроризма, экстремизма, наркомании и алкоголизма, предупреждение безнадзорности, беспризорности и правонарушений среди несовершеннолетних на территории Партизанского муниципального района" на 2019-2021 годы</t>
  </si>
  <si>
    <r>
      <t>В 2019 году  МКУ "Районный историко- краеведческий музей" совместно с МКУ "Управление культуры" Партизанского муниципального района была организована встреча туристической группы  общественной организации Лига ходьбы «Женьшень» Приморского края. В состав группы входили представители Южной Кореи, Японии и о. Тайвань. В целях осуществления туристической и образовательной деятельности</t>
    </r>
    <r>
      <rPr>
        <sz val="16"/>
        <rFont val="Times New Roman"/>
        <family val="1"/>
        <charset val="204"/>
      </rPr>
      <t>, проводились: выставка  «Предметы быта японской и корейской культуры», встреча с куратором проекта «Культурная мозаика малых городов и сел» с экскурсией по Партизанскому муниципальному району.</t>
    </r>
    <r>
      <rPr>
        <sz val="16"/>
        <color indexed="8"/>
        <rFont val="Times New Roman"/>
        <family val="1"/>
        <charset val="204"/>
      </rPr>
      <t xml:space="preserve">
МКУ "Районная межпоселенческая библиотека" для расширения объема знаний в области туризма и краеведения для детей младших классов  проводились такие мероприятия: виртуальная экскурсия «Я в этом районе живу», во время которой, дети узнавали на экране знакомые места и объекты села, слушали краткую историю этих мест;  пешая экскурсия «Прогулки по родному селу» (Сопка Спасательная, долина реки Партизанской); презентация «Заповедные места Партизанского  района». Использование данных мероприятий в воспитательно- образовательном процессе является целью содействия физическому, интеллектуальному, нравственному развитию ребенка.
Так же выпущены буклеты отделом культурного центра «Наследие» 29 марта «Особо охраняемые природные территории Партизанского района», которые станут методическим пособием в работе экскурсоводов.
</t>
    </r>
  </si>
  <si>
    <t>Сводные итоги реализации муниципальных программ  Партизанского муниципального района за 2020 год</t>
  </si>
  <si>
    <t>Постановление администрации Партизанского муниципального района от 11.09.2015 № 593 (в ред. от 23.12.2016 № 859, 02.03.2018 № 157, 30.07.2018 № 561, от 28.12.2018 № 1036, от 12.07.2019 № 622, от 04.10.2019 № 861, от 08.11.2019 № 997, от 02.12.2019 № 1083, от 15.04.2020 № 453, от 30.12.2020 № 1367)</t>
  </si>
  <si>
    <t>Постановление администрации Партизанского муниципального района от 29.12.2017 № 889 (в ред. от 13.09.2018 № 713, от 13.06.2019 № 522, от 08.11.2019 № 998, от 30.11.2020 № 1270)</t>
  </si>
  <si>
    <t xml:space="preserve">Постановление администрации  Партизанского  муниципального района от 10.11.2017 № 691 (в ред. от 18.01.2018 № 018, от 20.04.2018 №297,от 02.07.2018 № 469, от 29.01.2019 № 76, от 14.02.2019 № 125, от 17.04.2019 № 340, от 08.05.2019 № 407, от 12.07.2019 № 624, от 15.10.2019 № 897, от 04.12.2019 № 1097, от 21.02.2020 № 219, от 05.03.2020 № 278, от 01.04.2020 № 394, от 08.05.2020 № 554, от 02.06.2020 № 628, от 29.07.2020 № 847, от 25.08.2020 № 930, от 02.10.2020 № 1070, от 30.11.2020 № 1266, от 03.12.2020 № 1282) </t>
  </si>
  <si>
    <t>Постановление администрации Партизанского муниципального района от 09.07.2015 № 497 (в ред. от 12.11.2015 № 764,11.05.2016 № 297, 16.11.2016 № 757, 29.03.2017 № 200, 27.11.2017 № 720, 05.09.2018 № 676, от 24.07.2019 № 664, от 28.10.2019 № 957, от 18.03.2020 № 314)</t>
  </si>
  <si>
    <t>Постановление администрации Партизанского муниципального района от 13.09.2017 № 520 (в ред. от 14.02.2018 № 121, 18.04.2018 № 263, 07.08.2018 № 581, 08.11.2018 № 875, от 14.02.2019 № 122, от 24.07.2019 № 665, от 21.08.2019 № 726, от 23.03.2020 № 330, от 12.08.2020 № 889, от 16.10.2020 № 1114)</t>
  </si>
  <si>
    <t>Постановление администрации Партизанского муниципального района от 16.11.2011 № 633 (в ред. от 18.03.2013 № 218, 01.02.2017 № 80, 10.04.2018 № 246, от 19.04.2019 № 347, от 03.06.2019 № 482, от 25.06.2020 № 720)</t>
  </si>
  <si>
    <t xml:space="preserve">Постановление администрации  Партизанского муниципального района от 04.04.2016 № 215 (в ред. от 13.02.2017 № 102, 11.04.2017 № 240, 12.12.2017 № 799, 15.06.2018 № 427, от 29.01.2019 № 75, от 20.01.2020 № 58) </t>
  </si>
  <si>
    <t>Постановление администрации Партизанского муниципального района от 23.03.2015 № 202 (в ред. от 31.03.2017 № 223, 13.09.2017 № 513, 30.03.2018 № 230, 30.07.2018 № 551, от 20.03.2019 № 234, от 18.11.2019 № 1026, от 05.06.2020 № 639, от 29.09.2020 № 1043,)</t>
  </si>
  <si>
    <t>Постановление администрации Партизанского муниципального района от 09.08.2017 № 446 (в ред. от 18.07.2018 № 535, от 25.01.2019 № 63, от 29.01.2019 № 66, от 07.02.2020 № 141)</t>
  </si>
  <si>
    <t>Постановление администрации Партизанского муниципального района от 06.05.2019 № 390 ( в редакции от 29.05.2019 №474, от 21.06.2019 № 543, от 13.04.2020 № 425, от 24.04.2020 № 504, от 05.06.2020 № 641, от 31.07.2020 № 851, от 16.09.2020 № 994, от 13.11.2020 № 1223, от 21.12.2020 № 1319)</t>
  </si>
  <si>
    <t>Постановление администрации Партизанского муниципального района от 11.11.2014 № 949 (в ред. от 30.12.2015 № 916, 20.12.2016 № 840, 31.03.2017 № 224, 23.08.2017 № 475, 07.11.2017 № 679, 12.02.2018 № 109, от 06.03.2019 № 175, от 10.12.2019 № 1116, от 05.02.2020 № 126, от 25.11.2020 № 1246)</t>
  </si>
  <si>
    <t xml:space="preserve">Постановление администрации Партизанского муниципального района от 31.03.2017 № 222 (в ред. от 28.09.2017 № 561, 30.10.2017 № 655, 01.02.2018 № 75, 13.07.2018 № 514, от 21.02.2019 № 143, от 22.07.2019 № 645, от 08.11.2019 № 996, от 13.04.2020 № 441)  </t>
  </si>
  <si>
    <t>Постановление администрации Партизанского муниципального района от 25.08.2017 № 485 (в ред. от 04.06.2018 № 409, 01.08.2018 № 566, 21.08.2018 № 633, 10.10.2018 № 801, 12.10.2018 № 813, 28.12.2018 № 1037, от 03.06.2019 № 485, от 05.07.2019 № 600, от 13.01.2020 № 13, от 02.03.2020 № 266, от 22.09.2020 № 1029)</t>
  </si>
  <si>
    <t>Постановление администрации Партизанского муниципального района от 10.11.2017 № 688 (в ред. от 28.12.2018 № 1033, от 29.01.2019 № 66, от 19.06.2019 № 530, от 27.03.2020 № 368)</t>
  </si>
  <si>
    <t>Постановление администрации Партизанского муниципального района от 22.04.2020 № 486 (в ред.от 05.06.2020 № 640, от 29.07.2020 № 845, от 11.12.2020 № 1299)</t>
  </si>
  <si>
    <t>Постановление администрации Партизанского муниципального района от 16.07.2019 № 629 (в ред. от 02.03.2020 № 265)</t>
  </si>
  <si>
    <t>Муниципальная программа "Проведение мероприятий по строительству, реконструкции, ремонту и содержанию объектов муниципального жилищного фонда, переселению граждан из аварийного жилищного фонда и обеспечению детей-сирот, детей, оставшихся без попечения родителей, лиц из числа детей-сирот и детей, оставшихся без попечения родителей жилыми помещениями  в Партизанском муниципальном районе на 2020-2021 годы"</t>
  </si>
  <si>
    <t>Муниципальная программа "Реконструкция, капитальный ремонт, ремонт объектов социально-культурного назначения Партизанского муниципального района" на 2020 год</t>
  </si>
  <si>
    <t xml:space="preserve">В сфере муниципальной службы за отчетный год разработано и утверждено 19 муниципальных правовых актов.                            В 2020 году прошли диспансеризацию 57 муниципальных служащих. Фактические расходы по данному мероприятию составили 100% от запланированного объема. 
В 2020 году за счет средств местного бюджета в рамках повышения квалификации прошли обучение 19 муниципальных служащих, 1 специалист отдела охраны окружающей среды прохшел профессиональную переподготовку, 8 муниципальных служащих приняли участие в обучающих программах различного направления.   Фактические расходы по организации данного мероприятия составили 100% от плана.   
По итогам проведенного в 2020 года конкурсного отбора, включены в резерв 11 человек,исключено по различным основаниям 7 чел., сформированы списки лиц в количестве 27 человек, которые включены в кадровый  резерв по группам должностей муниципльной службы.                                                                                                                  На постоянной основе в общественно-политической газете Партизанского района "Золотая Долина" публикуются материалы, в том числе новости, отчеты с планерных совещаний, освещается деятельность различных комиссий.      Ежеквартально проводится анализ работы с обращениями граждан, поступающими в адрес главы муниципального района, отмечаются имеющиеся недостатки. </t>
  </si>
  <si>
    <t>В рамках мероприятий программы выполнены следующие мероприятия: в рамках развития системы электронного документооборота  и делопроизводства  оказаны услуги по модернизации системы защиты администрации Партизанского муниципального района, приобретены компьютерные комплектующие</t>
  </si>
  <si>
    <t xml:space="preserve"> в 2020 году Приморским центром охраны труда, имеющим аттестат аккредитации, проведена специальная оценка условий труда на 48 рабочих местах: в МБДОУ "Детский сад "Ягодка"с.Владимиро-Александровское Партизанского муниципального района на 28-ми рабочих местах, МБДОУ "Звкездочка"с.Владимиро-Александровское  - 20 рабочих мест Общая сумма финансирования данного мероприятия - 72 тыс.руб.;                                                                                                                                                           3) Организовано обучение и проверка знаний требований охраны труда членов комиссий по охране труда и уполномоченных по охране труда муниципальных учреждений образования в Частном образовательном учреждении дополнительного профессионального образования «Находкинский центр охраны труда», имеющем лицензию на данную деятельность. В обучающем центре прошли обучение 44 специалистов муниципальных образовательных учреждений (28 человек от образовательных учреждений, 18 - от дошкольных учреждений), которые получили удостоверения установленного законодательством образца сроком действия на три года.                                         </t>
  </si>
  <si>
    <t>В результате проведенных аукционов и заключенных муниципальных контрактов проведились следующие мероприятия: 1)текущий и капитальный ремонт участков тепловых сетей и изоляции наружных тепловых сетей общей протяженностью 4622 кв. м в пос. Волчанец, с.Владимиро-Александровское, с.Екатериновка, с.Перетино; 2)Выполнены работы в рамках заключенного договора № 1 и № 2 от 21.12.2020 по приобретению и установке котла КВц-0,63 в котельной с.Фроловка и работы по его обвязке; 3) в соответствии с заключенным договором № 2 от 21.12.2020 выполнены работы по установке дымовой трубы на котельной № 9 в с.Владимиро-Александровское, ул.Садовая 1а; 4)текущий и капитальный ремонт 830 пог.м сетей водоснабжения в селах Владимиро-Александровское, Хмыловка, Новицкое, Екатериновка, Перетино, Сергеевка; 5)по муниципальному контракту № 200 от 29.06.2020 приобретены УФ-стерилизаторы/обеззараживатели для обеспечения материально-технической базы систем водоснабжения ПМР;  6) по замене аварийных железобетонных опор в селах Боец Кузнецов и Екатериновке; 7)приобретен и установлен дизельный генератор ТСС АД-50С-Т400-1ЗЛМ11 для обеспечения материально технической базы системы электроснабжения в пос.Партизан ПМР;  8) ликвидация несанкционированных свалок на территории Партизанского муниципального района (пос.Волчанец, Монакино) ; 9) выполнение работ по содержанию мест захоронения на территории Партизанского муниципального района; 10) заключено соглашение от 28.06.2019 №  13 с департаментом жилищно-коммунального хозяйства и транспорта Приморского края  и соглашение от 02.10.2019 № 1 с МКУ "РХУ" по обеспечению населения Партизанского МР твердым топливом (дровами).                                                                                                                       Экономия средств получена по результатам проведения аукциона в рамках ФЗ от 05.04.2013 № 44 "О контрактной системе в сфере закупок товаров, работ, услуг для обеспечения государственных и муниципальных нужд" в части проведенных мероприятий: по теплоснабжению в размере 2212,70 тыс.руб. (9,1% от доведенных лимитов); по водоснабжению - 21,0 тыс.руб. (1,6% от доведенных лимитов); по капитальному ремонту линий электропередач и аварийных опор - 445,52 (10,4% от доведенных лимитов).                                                                                                        Для приведения к нормативным показателям по качеству воды, принято решение о строительстве новой системы водоснабжения  ул.Комсомольская и ул.Центральная в пос.Волчанец. В 2021 году в рамках данной муниципальной программы на условиях софинансирования планируется провести работы по составлению проекто-сметной документации с проведением государственнной экспертизы, с целью дальнейшего включения объекта в региональный проект "Чистая вода".                                                                                                                                         С целью предотвращения экологического ущерба водным ресурсам принято решение по строительству объектов модульных очистных сооружений в селах Владимиро-Александровское, Новицкое, Екатериновка. По данным объектам в 2021 году в рамках данной программы проведены работы по составлению ПСД с проведением государственной экспертизы. В 2022 году планируется строительство объектов по муниципальной программе "Устойчивое развитие сельских территорий Партизанского МР" на 2021-2023 годы на условиях софинансирования из государственной программы РФ "Комплексное развитие сельских территорий".</t>
  </si>
  <si>
    <t>В связи с принятием мер по предотвращению распространения на территории Приморского края новой коронавирусной инфекции COVID-2019 и временной приостановкой на период режима повышенной готовности проведения массовых мероприятий с очным присутствием граждан (постановление Губернатора Приморского края от 18.03.2020 № 21-пг) в рамках данной муниципальной программы из всех запланированных были проведены только следующие мероприятия:
- конкурс картофелеводческих хозяйств Партизанского муниципального района на переходящий приз имени Героя Социального Труда А.А.Моисеенко, овощеводческих хозяйств на переходящий приз в честь знатных овощеводов Партизанской Долины, "Лучшая организация Партизанского муниципального района по проведению работы в области охраны труда" (03.11.2020). Для награждения победителей конкурсов ИП ГКФХ Морозова Т.А. и К/Х Гришко) была приобретена сувенирная продукция (кубки наградные).</t>
  </si>
  <si>
    <t>Проведены следующие мероприятия: 1) по оценке недвижимости, признании прав в отношении муниципального имущества, обеспечению приватизации и проведению предпродажной подготовки объектов приватизации:             - изготовлено два технических паспорта на муниципальное имущество;
- оценка имущества для передачи в аренду (в том числе земельных участков);                                                                                          
- постановка на кадастровый учет муниципального имущества с получением двух кадастровых паспортов и регистрация права собственности муниципального имущества с получением 10 свидетельств о праве собственности;                                                                                                                                                  в 2020 году не проводились аукционы по продаже недвижимого муниципального имущества (зданий, сооружений, оборудования), следовательно, не было источника для начисления и уплаты НДС.
В рамках программы были проведены следующие мероприятия по землеустройству и землепользованию:                                        
- по землеустройству и землепользованию: формирование и постановка на государственный кадастровый учет земельных участков для дальнейшего предоставления посредством аукционов на право заключения договоров аренды или купли-продажи земельных участков (35 участков); 
-формирование и постановка на государственный кадастровый учет земельных участков для предоставления многодетным семьям в соответствиис Законом Приморского края от 08.11.2011 № 837-КЗ "О бесплатном предоставлении земельных участков гражданам, имеющим трех и более детей, в Приморском крае" (41 земельный участок);                                                                                                                                                                                                                                                                                                                                                                                                                             Осуществлены мероприятия по управлению муниципальной собственностью, расходы по обеспечению деятельности муниципальных учреждений (МКУ "Административно-хозяйственное управление").                                                                  
Экономия средств получена по результатам проведения закупок в рамках ФЗ от 05.04.2013 № 44 "О контрактной системе в сфере закупок товаров, работ, услуг для обеспечения государственных и муниципальных нужд"</t>
  </si>
  <si>
    <t>В рамках мероприятий программы  осуществлено: 1)проведены мероприятия по обеспечению пожарной безопасности: приобретены огнетушители в МБДОУ "Детский сад "Дюймовочка" с.Екатериновка; проведение проверки пожарной системы  (заправка огнетушителей) в МКОУ СОШ с.Молчановка, Сергеевка, Новицкое, Золотая Долина, Екатериновка, в МБДОУ "Детский сад "Сказка" с.Сергеевка, "Детский сад "Елочка" с.Сергеевка, "Детский сад "Солнышко" с.Фроловка, "Детский сад "Звездочка"с.Владимиро-Александровское, "Детский сад "Светлячок" с.Владимиро-Александровское, Детский сад "Ягодка" с.Владимиро-Александровское, "Детский сад "Росинка" сНовицкое, "Детский сад "Колосок" с.Екатериновка; в МКОУ СОШ с.Владимиро-Александровское проведена замена АПС.</t>
  </si>
  <si>
    <r>
      <t xml:space="preserve">Произведены:1) выплата заработной платы и начислений на заработную плату персоналу за 2020 год; 2) оплата коммунальных услуг дошкольных образовательных учреждений; 3) в рамках проведения мероприятий связанных с профилактикой и устранением последствий распространения COVID-19 приобретены рециркуляторы и защитные средства; 4) выполнен капитальный ремонт систем теплоснабжения в МБДОУ ЦРР "Детский сад "Тополек" с.Владимиро-Александровское и МБДОУ "Детский сад "Сказка" с.Сергеевка; ремонт овощехранилища, установка вытяжки в пищеблоке и ремонт подвесных потолков в МБДОУ ЦРР "Детский сад "Светлячок"; ремонт автоматическолй пожарной системы (далее-АПС), приобретено оборудование АПС в овощехранилище  МБДОУ "Детский сад "Кораблик" с.Хмыловка; Ремонт подвесных потолков в музыкальном зале и установка дверей в МБДОУ "Детский сад "Росинка" с.Новицкое   Запланированный объем работ выполнен в полном объеме. Средства использованы по фактической потребности.  Экономия образовалась из-за больничных листов и отпусков, заработная плата начислялась согласно табелей рабочего времени,  а так же экономия за потребление тепловой и электроэнергии .             </t>
    </r>
    <r>
      <rPr>
        <sz val="16"/>
        <rFont val="Times New Roman"/>
        <family val="1"/>
        <charset val="204"/>
      </rPr>
      <t xml:space="preserve">   </t>
    </r>
  </si>
  <si>
    <t xml:space="preserve"> Произведены: 1)выплата заработной платы персоналу муниципальных общеобразовательных учреждений и преподавателям РН-класса;  2)  обеспечение обучающихся общеобразовательных учреждений бесплатным горячим питанием: учащиеся 1-4 классов (без детей ОВЗ) - 1292 ребенка, количество учащихся 1-4 классов получающих молоко с ОВЗ - 1296 детей, количество учащихся 5-11 классов из многодетных семей получающих питание - 386 детей, количество учащихся 5-11 классов из малообеспеченных семей получающих питание - 104 ребенка, количество учащихся с ОВЗ получающих питание - 23 ребенка, количества учащихся 5-11 классов находящихся в социально опасном положении - 5 детей, численность детей из числа детей-сирот и детей, оставшихся без попечения роджителей, за исключением детей, находящихся на полном государственном обеспечении- 53 ребенка;   3) расходы, направленные на оплату коммунальных услу, услуг связи, ГСМ, имущественных налогов и др.; 4) в рамках проведения мероприятий связанных с профилактикой и устранением последствий распространения COVID-19 приобретены рециркуляторы и защитные средства, обработка школьных автобусов; 5) оплата  Интернета , приобретение мультимедийного оборудования,  школьной мебели и др.; 6) расходы направленные на оснащение "Роснефть-классов"; 7) расходы на питание детей дошкольной группы в МКОУ ООШ с.Новая Сила; 8) ремонт отопительной системы с переносом теплового узла в МКОУ ООШ с.Перетино, ремонт туалетов в МКОУ СОШ с.Екатериновка,  ремонт туалетов и установка пластикового окна в МКОУ СОШ пос.Николаевка, ремонт пищеблока и санузла, замена радиаторов и деревянных дверей на пластиковые в МКОУ СОШ с.Золотая Долина, ремонт полов в учебных кабинетах МКОУ ООШ с.Золотая Долина, приобретение бензогенераторов в общеобразовательные учреждения с.Голубовка, Новолитовск и Молчановка ; 9) из резервного фонда Правительства Приморского края по ликвидации ЧС природного и техногенного характера вызванного тайфуном "Майсак" проведен ремонт кровли в МКОУ СОШ с.Екатериновка, Владимиро-Александровское и Новолитовск, и в МКОУ ООШ с.Голубовка и Перетино;10) В августе 2020 года прошел Всероссийский конкурс Партии «ЕДИНАЯ РОССИЯ» «Лучший школьный музей памяти Великой Отечественной войны», в котором музей МКОУ СОШ с.Сергеевка занял первое место и получил гранд в размере 500,00 тыс. руб.  В 2020 году освоено 212,2 тыс. руб. на приобретение мультимедийного оборудования для музея; 11)оплата по исполнительным листам в рамках исполнения судебных актов и другое.                                                                                      Экономия образовалась из-за больничных листов и отпусков, заработная плата начислялась согласно табелей рабочего времени. Также экономия денежных средств произошла и по виду расходов направленных на обеспечение бесплатным горячим питанием детей, из-за уменьшения количества детей по сравнению с планом, в связи с заболеваемостью и отпусками. Оплата производилась согласно табелей посещаемости.                                                                                        </t>
  </si>
  <si>
    <t>27 ноября 2019 года заключен муниципальный контракт № 01 с ООО «Армада-Проект» на выполнение работ по инженерным изысканиям и разработку проектно-сметной документации по объекту: «Средняя общеобразовательная школа на 500 мест в с.Екатериновка, Партизанского района, Приморского края». Бюджетные ассигнования не были освоены в связи с тем, что проектная организация не предоставила платежных документов.</t>
  </si>
  <si>
    <t xml:space="preserve">Произведены расходы МКОУ ДО "ДООЦ "Юность" по выплате заработной платы и командировочных расходов педагогическому персоналу; с целью участия юных спортсменов в региональных и федеральных спортивных мероприятиях оплачены транспортные и командировочные расходы; оплачены услуги связи, вывоз ТБО, организация спортивных мероприятий проходящих на территории ПМР; в рамках проведения мероприятий связанных с профилактикой и устранением последствий распространения COVID-19 приобретены рециркуляторы и защитные средства, выполнен ремонт спортивной площадки в с.Екатериновка.                                                                                                                                                                                                                               Предоставлена субсидия  МБОУ ДО "РЦДТ" ПМР на выплату заработной платы за сентябрь-декабрь2020 года;в рамках проведения мероприятий связанных с профилактикой и устранением последствий распространения COVID-19 приобретены рециркуляторы и защитные средства.  Произведены компенсационные выплаты расходов по оплате стоимости путевок в количестве 32 штук.  Организовано проведение медицинских осмотров сотрудникам пришкольных лагерей с дневным пребыванием по 13-ти общеобразовательным учреждениям.  Организовано временное трудоустройство несовершеннолетних граждан в свободное от учебы время и в  период летних каникул в количестве 8 учащихся. Приобретены учебные пособия для дополнительного обучения школьников в общеобразовательных учреждениях различных типов.Экономия образовалась из-за больничных листов и отпусков, заработная плата начислялась согласно табелей рабочего времени.                                             В рамках регионального проекта «Успех каждого ребенка» между министерством образования и администрацией Партизанского муниципального района заключено соглашение о предоставлении субсидии из бюджета Приморского края, источником финансового обеспечения которой является субсидия и федерального бюджета и краевого бюджета бюджетам муниципальных образований приморского края на создание новых мест дополнительного образования детей в целях достижения показателей и результатов. Данные средства были потрачены на приобретения учебного оборудования, спортивного оборудования в МКОУ СОШ с.Сергеевка и МКОУ СОШ с.Золотая Долина. </t>
  </si>
  <si>
    <t xml:space="preserve">Отражены расходы по компенсации на обеспечение мер социальной поддержки педагогическим работникам муниципальных образовательных организаций. При плановых назначениях в сумме 5 346,71 тыс. руб. освоено 4 851,36 тыс. руб. или 90,74 % (экономия в связи с отсутствием документов на компенсацию расходов за наем (поднаем) жилого помещения, компенсации части стоимости путевки на санаторно-курортное лечение, в связи с уходом молодых специалистов по уходу за ребенком, увольнением). 
Выплачена единовременная компенсация 7 молодым специалистам, выплачена ежемесячная компенсация с января по декабрь 21 молодым специалистам и 15 наставникам. За найм жилого помещения выплачено 3 молодым специалистам.
</t>
  </si>
  <si>
    <t>В рамках мероприятий программы за счет средств местного бюджета выполнены следующие мероприятия: 1) расходы на выплату персоналу в целях обеспечения выполнения функций казёнными учреждениями; 2) закупка товаров, работ и услуг для государственных (муниципальных) нужд;3) за счет средств краевого бюджета выплачена : компенсация части родительской платы. Правом получения компенсации воспользовались в среднем 1 059 родителей, из них на первых детей (20%) - 213 родителя, на вторых детей (50%) - 577 родителя, на третьих и последующих детей в семье (70%) – 269 родителя.</t>
  </si>
  <si>
    <t xml:space="preserve">За счет средств краевого бюджетареализуются мероприятия по обеспечению учащихся общеобразовательных учреждений бесплатным горячим питанием в размере 50 руб. в день; учащихся начальной школы обеспечение молоком 0,2 л в день в размере 20 руб.; для отдельных категорий учащихся (инвалиды) было организовано питание в размере 125 руб.Все мероприятия исполнены в  полном объеме, но финансирование осуществлялось в рамках подпрограммы "Развитие системы общего образования"            </t>
  </si>
  <si>
    <t>Уведомлением министерства образования Приморского края  от 09.01.2020 № 266 на строительство Новолитовской общеобразовательной школы в пос. Волчанец Партизанского муниципального района бюджету Партизанского муниципального района выделено 160 000,00 тыс. руб. 
Согласно Порядку предоставления и расходования субсидий, выделяемых из краевого бюджета бюджетам муниципальных образований Приморского края на строительство, реконструкцию зданий муниципальных общеобразовательных организаций в редакции постановления от 15.04.2014 № 184-па (в ред. от 07.12.2017 № 504-па) софинансирование составляет 160 000,00 тыс. руб. (99,2%)  cредств краевого бюджета и 1 290,323 тыс. руб. (0,8 %)  средств местного бюджета.
На основании вышеуказанного Порядка между департаментом образования и науки и администрацией Партизанского муниципального района заключено соглашение от 24.07.2020 № 23 стр на строительство Новолитовской общеобразовательной школы в пос. Волчанец Партизанского муниципального района.
По состоянию на 01.01.2021 были выполнены строительные работы на общую сумму 84 363,72 тыс. руб., из них сумма краевого бюджета составляет  83 688,81 тыс. руб., местного бюджета – 674,91 тыс. руб. (оплата работ «по факту» на основании актов выполненных работ).
Согласно календарному графику производства работ выполнен комплекс работ: на 100% по строительству основного здания (блоки 1-7), наружные сети теплоснабжения, водоснабжения и канализация; на 90% выполнены работы по строительству мастерских трудового обучения и гаража; на 50% выполнены работы по строительству основного здания (полы, фасад, тамбур, кровля ). строительство объекта продолжается.</t>
  </si>
  <si>
    <t xml:space="preserve">Проведены следующие мероприятия: 1) организация и проведение праздничного концерта, посвященного Дню Победы в Великой Отечественной войне, акции "Блокадный хлеб", изготовлены баннеры для оформления улиц, приобретение призов для участников концерта,  праздничных салютов для фейерверков, гелевых шаров, лент для акции "Георгиевская лента"; 2) проведение мероприятий, посвященных Дню России (призы и подарки участникам и победителям онлайн конкурсов и онлайн викторин); 3) проведен районный праздник Служить России", посвященный осеннему призыву; 4) в честь Дня Защитника Отечества проведены различные спортивные соревнования, районный фестиваль "Есть такая профессия - Родину защищать", смотр строя и песни "Красив в строю, силен в бою", для военослужащих воинских частей с.Золотая Долина и п.Николаевка праздничный концерт "Дети России -солдатам Отечества", победителям вручены поощрительные призы;  5) организация и проведение мероприятий, посвященных Дню Приморского края; 6) организован и проведен районный фестиваль национальных культур "Под Российским флагом", посвященный Дню народного единства ; 7) в районной межпоселенческой библиотеке организована и демонстрируется краеведческая выставка "Мой край, район, мое село-все это Родина моя" приуроченная к Дню заповедников и национальных парков. Организована встреча с писателями-краеведами "Увидеть, познать и полюбить свой край" ; 8) организация районных мероприятий в области патриотического воспитания, приуроченные к праздничным датам России; 9) подготовлен информационный дайджест "Маршалы Победы". </t>
  </si>
  <si>
    <r>
      <rPr>
        <sz val="16"/>
        <rFont val="Times New Roman"/>
        <family val="1"/>
        <charset val="204"/>
      </rPr>
      <t>Проведены мероприятия:  1)участие в различных конкурсах,фестивалях, выставках, конкурсно-игровых программах с общим количеством 46 мероприятий, по итогам которых было присвоено 122 призовых места; 2)</t>
    </r>
    <r>
      <rPr>
        <sz val="16"/>
        <color indexed="8"/>
        <rFont val="Times New Roman"/>
        <family val="1"/>
        <charset val="204"/>
      </rPr>
      <t xml:space="preserve"> предоставлены субсидии на выплату заработной платы персоналу в целях обеспечения выполнения функций МБОУ ДО ДШИ ПМР, МБОУ ДО РЦДТ ПМР; 3)закупка товаров, работ и услуг для государственных (муниципальных) нужд.</t>
    </r>
  </si>
  <si>
    <r>
      <rPr>
        <sz val="16"/>
        <rFont val="Times New Roman"/>
        <family val="1"/>
        <charset val="204"/>
      </rPr>
      <t xml:space="preserve">За 2019 год муниципальными учреждениями культуры проведено 2207 мероприятий с охватом около 221121  человек, из них самыми значимыми стали мероприятия, посвященные праздничным датам: </t>
    </r>
    <r>
      <rPr>
        <sz val="16"/>
        <color indexed="8"/>
        <rFont val="Times New Roman"/>
        <family val="1"/>
        <charset val="204"/>
      </rPr>
      <t xml:space="preserve"> "Масленница",  к 32-ой годовщине Победы в Великой отечественной войне, Дню России, Дню молодежи, Дню защиты детей, Дню защитника Отечества.                      Проведены мероприятия:  различные конкурсы, викторины, выставки и фестивали; на условиях софинансирования на комплектование книжного фонда приобретены отраслевая, художественная литература, подписные издания, информационно-техническое оборудование;  осуществлены расходы на оплату труда персоналу в целях обеспечения выполнения функций МКУ "РДК" ПМР, МКУ "РМБ" ПМР и МКУ "РИКМ" ПМР; закупка товаров, работ и услуг для государственных (муниципальных) нужд; перечислены имущественные налоги; выплачена денежная премия двум лучшим работникам МКУ "Районная межпоселенческая библиотека" ПМР за внедрение  передовых информационно-библиотечных технологий и реализацию библиотечных проектов, за организацию работы по краеведческому просвещению, способствующая пропаганде и распространению краеведческих знаний; на условиях софинансирования с краевым и федеральным бюджетами с целью реализации проекта "Библиотека 3D: документ, досуг, диалог" в МКУ «Районная межпоселенческая библиотека» ПМР  приобретена мебель для зонирования пространства; в МКУ "Районный дом культуры"для проведения мероприятий приобретено звуковое оборудование ; за счет благотворительных средств оплачены расходы по реализации проекта "Легенды Сучанской Долины" на базе научно-образовательного лагеря "Полеодеревня"</t>
    </r>
  </si>
  <si>
    <t xml:space="preserve">В соответствиии с Указом Президента РФ от 01.06.2012 № 761 произведены стимулирующие выплаты за 9 месяцев 2020 год  педагогам детской школы искусств и районного центра детского творчества с целью доведения их средней заработной платы до уровня средней заработной платы по субъекту; в соответствии с Указом Президента РФ от 07.05.2012 № 597 произведены стимулирующие выплаты за 9 месяцев 2020 год работникам районного дома культуры и районной межпоселенческой библиотеки с целью доведения их средней заработной платы до уровня средней заработной платы по субъекту; на условиях софинансирования оплачен капитальный ремонт здания Дома культуры с.Сергеевка (фасад, наружный трубопровод, сантехнические работы); на условиях софинансирования приобретено и установлено свето- звуковое оборудование, кресла, одежда сцены в зрительный зал ДК с.Сергеевка, установлена пожарная сигнализация; приобретен расходный материал для косметического ремонта памятников к празднованию годовщины ВОВ, установлен памятник односельчанам  в с.Боец Кузнецов, сражавшихся за Родину в годы ВОВ ; сделан косметический ремонт 28-ми памятникам к празднованию 9-го Мая, произведены расходы по содержанию здания Центра культуры и детского творчества. </t>
  </si>
  <si>
    <r>
      <t xml:space="preserve">Вручены стипендии учащимся общеобразовательных учреждений и учреждений дополнительного образования детей, достигших значительных успехов в учебе, творчестве и спорте. Организация и проведение муниципального этапа Морской лиги интелектуальных игр (далее - Лига), участие в финале "Школьной лиги КВН" в г.Владивосток.  Заключен муниципальный контракт на проведение "Школы КВН" для молодежи. </t>
    </r>
    <r>
      <rPr>
        <sz val="16"/>
        <rFont val="Times New Roman"/>
        <family val="1"/>
        <charset val="204"/>
      </rPr>
      <t xml:space="preserve"> Участникам спортивной акции-соревнования"Спорт против наркотиков" (пропаганда здорового образа жизни) участникам приобретены памытные призы и подарки. С целью поддержки деятельности молодежных общественных обьединений проведен конкурс видеороликов "Я волонтер". Мероприятия, посвященные праздничным и памятным датам России.</t>
    </r>
    <r>
      <rPr>
        <sz val="16"/>
        <color indexed="8"/>
        <rFont val="Times New Roman"/>
        <family val="1"/>
        <charset val="204"/>
      </rPr>
      <t xml:space="preserve"> Для торжественного </t>
    </r>
    <r>
      <rPr>
        <sz val="16"/>
        <rFont val="Times New Roman"/>
        <family val="1"/>
        <charset val="204"/>
      </rPr>
      <t>вручения</t>
    </r>
    <r>
      <rPr>
        <sz val="16"/>
        <color rgb="FFFF0000"/>
        <rFont val="Times New Roman"/>
        <family val="1"/>
        <charset val="204"/>
      </rPr>
      <t xml:space="preserve"> </t>
    </r>
    <r>
      <rPr>
        <sz val="16"/>
        <rFont val="Times New Roman"/>
        <family val="1"/>
        <charset val="204"/>
      </rPr>
      <t>пяти</t>
    </r>
    <r>
      <rPr>
        <sz val="16"/>
        <color rgb="FFFF0000"/>
        <rFont val="Times New Roman"/>
        <family val="1"/>
        <charset val="204"/>
      </rPr>
      <t xml:space="preserve"> </t>
    </r>
    <r>
      <rPr>
        <sz val="16"/>
        <rFont val="Times New Roman"/>
        <family val="1"/>
        <charset val="204"/>
      </rPr>
      <t>семьям свидетельств о праве на получение социальной выплаты приобретены  букеты  цветов. Средства использованы  в полном объеме .</t>
    </r>
  </si>
  <si>
    <t xml:space="preserve">В рамках мероприятий программы за счет средств местного бюджета на мероприятия по предупреждению и ликвидации чрезвычайных ситуаций и стихийных бедствий были выполнены работы по расчистке водоотводных каналов по ул. Ключевая в с.Владимиро-Александровское и в районе 7 км автодороги Екатериновка-Новая Сила, приобретенысредства индивидуальной защиты, средства дезинфекции, информационные изображения "Коронавирус", погружные насосы; выполнены работы по ремонту двух крыш на административных зданиях, обеспечению электричеством жителей и производственных объектов в п.Партизан, проведению топосьемки земельного участка в районе моста № 3 с.Золотая Долина, проживание и питание пострадавших от стихии граждан; произведены выплаты постадавшим от стихии гражданам. Бюджетные ассигнования по данной статье были израсходованы не в полном объеме от запланированных на развертывание и функционирования пунктов временного обогрева разворачиваемых при возникновении заторов и прекращения движения автотранспорта на дорогах, возможных при выпадении большого количества осадков для обогрева водителей и пассажиров оказавшихся в опасности, из-за отсутствия в декабре 2020 года обильных осадков и следовательно, угрозы для жизни и здоровья населения.                                                                                                               На условиях софинансирования с краевым бюджетом оплачены расходы по разработке проектно-сметной документации по объекту "Капитальный ремонт земляной дамбы обвалования, усиленной каменной наброской и шпорами, на реке Партизанская в районе с.Золотая Долина".                                                                                                                                                   </t>
  </si>
  <si>
    <t xml:space="preserve">Заключен муниципальный контракт от 08.04.2020 № 23 на осуществление прервозок по двум маршрутам6 № 101 "Владимиро-Александровское - Золотая Долина" и № 105 "Владимиро-Александровское - Слинкино". Организовано транспортное обслуживание населения, в том числе в отдаленных населенных пунктах: с.Золотая Долина  (бывший летный гарнизон), пос.Слинкино, с.Молчановка, с.Сергеевка, с.Фроловка, пос.Романовский Ключ,  дер.Ястребовка, х.Орел в количестве 6895 человек.  По данному мероприятию бюджетные ассигнования освоены на 95,3% от плановых по причине нарушения подрядчиком условий муниципального контракта по перевозке пассажиров.                                                                   Действуют маршруты № 108 "Владимиро-Александровское - Боец Кузнецов "и № 108а "Владимиро - Александровское - Новая сила". Перевозки по маршруту № 102 "Владимиро-Александровское - Хмыловка"  не осуществляются по причине изменения типа маршрута с муниципального на межмуниципальный. Количество пассажиров, ежегодно перевезенных автомобильным транспортом по маршрутам по нерегулируемым тарифам составило 21753 человека. Плановое число рейсов и пассажирооборота подрядчиком не выполнено по причине низкого пассажирооборота и неудовлетворительного состояния региональных дорог)                                                                                                                                                         </t>
  </si>
  <si>
    <t>Выполнены работы: 1) по ремонту дорог с асфальтобетонным покрытием общей протяженностью 2,439 км, по восстановлению водоотводных кюветов в результате ремонта дорог протяженностью 8,75 км, по восстановлению водопропускных труб и лотков протяженностью 238 м в селах  Екатериновка, Золотая Долина, Владимиро-Александровское, Хмыловка, Молчановка, дер.Ястребовка и Новолитовск; 2)в границах Владимиро-Александровского, Екатериновского, Сергеевского, Новолитовского и Золотодолинского сельских поселений и межселенной территории выполнен ремонт искусственных дорожных сооружений (мостов, водопропускных труб, лотков) в количестве 53 ед., 3)  в рамках проведения неотложных аварийно-восстановительных работ при ликвидации последствий стихийных бедствий и ЧС на объектах дорожной инфраструктуры, пострадавших во время ЧС в сентябре 2020 года восстановлено автомобильных дорог местного значения и искусственных дорожных сооружений на них в количестве 2600 м2/10 ед.; объем восстановленного земельного полотна автодорог общего пользования составил 1413 м3; проведены аварийно-восстановительные работы 6-ти мостов, 3-х трубчатых переездов, дорог протяженностью 1,4 км; 4) по зимнему содержанию дорог во всех сельских поселениях на площади 1409,36 тыс.м2 (298,04 км); по летнему содержанию на дорогах с переходным типом покрытия на площади 954,48 тыс.м2 (207,6 км); текущий (ямочный) ремонт дорог с асфальтобетонным покрытием на площади 3473,25 м2; по содержанию 7-ми инженерных сооружений (мостов, водопропускных труб, лотков) на дорогах; проведен спил деревьев на обочинах автодорог в количестве 65 ед.                                                     За счет накопительного характера дорожного фонда сформированы остатки средств, которые отражены по статье "Резерв средств на мероприятия в области содержания автомобильных дорог, искусственных дорожных сооружений на территории Партизанского муниципального района"</t>
  </si>
  <si>
    <t xml:space="preserve">В рамках адресной программы обустройства пешеходных переходов в Партизанском муниципальном районе контракты по работам, заключенным в рамках выполнения мероприятий, не выполнены в связи со смертью подрядчика. Возможность закрытия форм выполненных работ № КС-2, № КС-3 и оплаты данных контрактов в 2020 году отсутствовала по причине длительного периода вступления в правав наследства. </t>
  </si>
  <si>
    <t>В Центре культуры и детского творчества проведено Новогоднее праздничное мероприятие  для детей из семей, признанных в установленном порядке многодетными малообеспеченными. Приобретено 327 новогодних подарков, которые были вручены детям вышеуказанной категории. Для осуществления уставной деятельности предоставлена субсидия Партизанской районной общественной организации ветеранов (пенсионеров) войны, труда, Вооруженных Сил и правоохранительных органов.Выплачена пенсия за выслугу лет 37 бывшим муниципальным служащим. Выплачена единовременная материальная помощь гражданам, которым присвоено звание  "Почетный гражданин Партизанского района" (18 чел.).</t>
  </si>
  <si>
    <t xml:space="preserve">  По программе на 2020 год в министерство сельского хозяйства Приморского края был представлен список кандидатов на участие  в количестве 14 человек (план на 2020 год - 8 чел.). На рассмотрение краевой комиссии были предоставлены документы на 7 участников программы.Лимит рассчитывается на среднестатистическую семью (3 человека) и стоимостью 1 кв.м. В 2020 году стоимость 1 кв.м установлена в размере 56,6 тыс.руб Два участника получили отказ от участия по причине не соответствия условиям, представленным в п. 5 положения. Пять участников прошли предварительный отбор. В связи с увеличением стоимости квадратного метра, предусмотренных на софинансирование Программы денежных средств в бюджете района  на 2019 год не хватило, поэтому 1 человек, ставший участником Программы в конце декабря 2019 года, получил средства местного бюджета в 2020 году. Больше финансирования из краевого бюджета не было, все кандидаты перенесены на 2021 год.</t>
  </si>
  <si>
    <t xml:space="preserve">Пяти молодым семьям, проживающим на территории Партизанского муниципального района перечислена субсидия с бюджетов всех уровней на приобретение (строительство) стандартного жилья: четыре семьи приобрели квартиру, одна семья заключила договор строительного подряда.  Целевой индикатор  по количеству молодых семей в 2020 году выполнен.                    </t>
  </si>
  <si>
    <t xml:space="preserve">Проведены следующие мероприятия: 1) предоставлена субсидия социально ориентированной некоммерческой организации «Общество инвалидов Партизанского района Приморской краевой организации общероссийской общественной организации «Всероссийское общество инвалидов» (ВОИ) (далее - общество инвалидов Партизанского района) для оказания материальной помощи инвалидам,  а также для проведения социально значимых мероприятий; 2) прошли обучение шесть педагогов дошкольных образовательных учреждений работающих с детьми-инвалидами; 3) приобретены 77 учебников в школьные библиотеке в общеобразовательные учреждения для проведения реабилитационных мероприятий с детьми -инвалидами, для реализации учебной программы, также в МКУ "Районная межпоселенческая библиотека"приобретено  140 экз. книг и оформлена подписка на 153 экз. периодических изданий; 4) по адаптации зрительного зала МКУ "Районный дом культуры"в концертный зал ДК с.Сергеевка для маломобильных граждан приобретена светонакопительная полоса; 5)к Международному Дню инвалидов проведены информационные встречи, культурно-массовые мероприятия (благотворительные концерты, фестивали, акции, викторины, выставки, мастер-классы и др.); 6) организация кружковой работы с инвалидами (декоративно-прикладное творчество, вокал, хореография,обучение компъютерной графики и др.), организация и проведение мастер-классов; 7)в МКУ "Районная межпоселенческая библиотека" изготовлена информационная табличка с нанесением текста шрифтом Брайля.                 
</t>
  </si>
  <si>
    <r>
      <t xml:space="preserve">В рамках программы, в соответствии с утвержденным планом спортивно-массовых мероприятий, проведено: 29 чемпионаты района по различным видам спорта, комплексные спартакиады среди населения и силовых структур, спортивные фестивали среди инвалидов, с общим числом охвата 1452 чел.; участие в 10 краевых чемпионатах, первенствах, спартакиадах, в которых приняли участие 80 чел.                                                                                                                                                                  За счет средств местного бюджета выполнены работы по проведению негосударственной экспертизы документации спортивных объектов (тип №3) в с.Новицкое, Новолитовск, Фроловка и обьекта "Подготовка проектной документации на реконструкцию стадиона в с.Владимиро-Александровское.   Приобретены наклейки для брендирования объектов спорта построенных в рамках проекта "Спорт норма жизни".                                                                </t>
    </r>
    <r>
      <rPr>
        <sz val="16"/>
        <rFont val="Times New Roman"/>
        <family val="1"/>
        <charset val="204"/>
      </rPr>
      <t>При условии</t>
    </r>
    <r>
      <rPr>
        <sz val="16"/>
        <color indexed="8"/>
        <rFont val="Times New Roman"/>
        <family val="1"/>
        <charset val="204"/>
      </rPr>
      <t xml:space="preserve"> долевого софинансирования из краевого бюджета в текущем году выполнены работы по установке комбинированных спортивных комплексов для игровых видов спорта  и тренажерный сектов (тип №3) в пос.Волчанец и в с.Сергеевка; спортивной площадки для игровых видов спорта (тип № 2) в с.Хмыловка; универсальной спортивной площадки (тип № 4) в с.Сергеевка и по созданию малой спортивной площадки в соответствии со Всеросийскитм физкультурно-спортивным комплексом "Готов к труду и обороне" в с.Владимиро-Александровское; приобретено 50 комплектов лыж, ботинок и палок для развития лыжного спорта, модуль "Прокат" на базе 40-футового контейнера. </t>
    </r>
  </si>
  <si>
    <r>
      <t xml:space="preserve">За счет средств краевого бюджета, в рамках выполнения мероприятий муниципальной программы по обеспечению детей-сирот, детей, оставшихся без попечения родителей, лиц из числа детей-сирот и детей, оставшихся без попечения родителей, из запланированых к  расселению 46 человек, проживающих в 14 жилых помещениях общей площадью 798,3 м2, расположенных в многоквартирных домах с.Сергеевка (признанных аварийными до 01.01.2017) в 2020 году заключено 10 соглашений об изьятии жилого помещения путем выкупа, 3 муниципальных контракта на приобретение жилого помещения. Итого 13 жилых помещений (92,85% от плана), общая площадь помещений составила 814,9 м2 (102% от запланированных), 37 человек переселено (82.61% от запланированных к переселению).  Оставшаяся часть запланированная к переселению, в соответствии с региональной адресной программой "Переселение граждан из аварийного жилищного фонда в Приморском крае" пройдет по этапу 2021 года., где в планах расселить 17 человек, проживающих в 8-ми жилых помещениях, общей площадью 484,8 м2, расположенных в многоквартирных домах с.Сергеевка. Произведен неотложный капитально-восстановительный ремонт кровель многоквартирных домов, пострадавших в результате ЧС, в с.Владимиро-Александровское, Золотая Долина,Екатериновка.                              За счет средств местного бюджета произведены ежемесячные платежи региональному оператору на капитальный ремонт общего долевого имущества муниципального жилищного фонда.  </t>
    </r>
    <r>
      <rPr>
        <sz val="16"/>
        <rFont val="Times New Roman"/>
        <family val="1"/>
        <charset val="204"/>
      </rPr>
      <t>Экономия по данной программе произошла вследствии проведенных аукционов в рамках ФЗ от 05.04.2013 № 44 "О контрактной системе в сфере закупок товаров, работ, услуг для обеспечения государственных и муниципальных нужд"</t>
    </r>
  </si>
  <si>
    <t xml:space="preserve">Выполнены работы по капитальному ремонту фасада здания, площадь 506 м2, расположенного по адресу: с.Владимиро-Александровское, ул.Комсомольская, 59; ремонт фасада площадью 570 м2 и кровли здания,площадью 493,61 м2 на объекте  располоденного по адресу: Приморский край, Партизанский район, с.Владимиро-Александровское, ул.Комсомольская, д.22; капитальный ремонт жилого помещения находящегося в муниципальной собственности ПМР, расположенного в с.Сергеевка, ул.Кооперативная д.11 кв.4.  Осуществлен снос здания терапевтического корпуса, расположенного по адресу: с.Екатериновка, ул.Лесная №1г.                                                                                                                                        </t>
  </si>
  <si>
    <t xml:space="preserve">В рамках проведения мероприятий по:                                                                                                                                        - профилактике терроризма и экстремизма приобретены листовки "Антитеррор" с целью распространения в местах массового скопления людей;                                                                                                                                                                        - профилактике незаконного оборота и потребления наркотических средств и других психотропных средствприобретены ранцевые опрыскиватели для проведения операции "МАК", приобретены буклеты по профилактике наркомании среди молодежи и населения  </t>
  </si>
  <si>
    <t xml:space="preserve">Продлен срок действия лицензии на сетевой сканер безопасности XSpider 7.8, на систему защиты информации от несанкционированного доступа Dallas Lock 8.0 К, на антивирусное программное обеспечение, приобретение лицензии ViPNet для Пенсионного фонда, ЭЦП Росреестр. Обеспечение защищенного доступа к системе межведомственного электронного взаимодействия посредством имеющихся программным обеспечением и техническими средствами.  В рамках мероприятий направленных на развитие электронного документооборота и содержание официального сайта администрации осуществляется администрирование серверного оборудования, программного обеспечения и рабочих мест сотрудников, актуализация информации на официальном сайте. Предоставлена субсидия муниципальному автономному учреждению «Редакция газеты «Золотая Долина» Партизанского муниципального района на финансовое обеспечение выполнения муниципального задания по систематическому освещению в средствах массовой информации деятельности органов местного самоуправления Партизанского муниципального района, включая публикацию муниципальных нормативных актов, принятых органами местного самоуправления.                    </t>
  </si>
  <si>
    <t xml:space="preserve"> от 29.03.2021 № 000</t>
  </si>
</sst>
</file>

<file path=xl/styles.xml><?xml version="1.0" encoding="utf-8"?>
<styleSheet xmlns="http://schemas.openxmlformats.org/spreadsheetml/2006/main">
  <numFmts count="2">
    <numFmt numFmtId="164" formatCode="0.0"/>
    <numFmt numFmtId="165" formatCode="000000"/>
  </numFmts>
  <fonts count="30">
    <font>
      <sz val="11"/>
      <color theme="1"/>
      <name val="Calibri"/>
      <family val="2"/>
      <charset val="204"/>
      <scheme val="minor"/>
    </font>
    <font>
      <sz val="8"/>
      <name val="Calibri"/>
      <family val="2"/>
      <charset val="204"/>
    </font>
    <font>
      <sz val="11"/>
      <color indexed="8"/>
      <name val="Times New Roman"/>
      <family val="1"/>
      <charset val="204"/>
    </font>
    <font>
      <sz val="12"/>
      <color indexed="8"/>
      <name val="Times New Roman"/>
      <family val="1"/>
      <charset val="204"/>
    </font>
    <font>
      <sz val="14"/>
      <color indexed="8"/>
      <name val="Times New Roman"/>
      <family val="1"/>
      <charset val="204"/>
    </font>
    <font>
      <b/>
      <sz val="11"/>
      <color indexed="8"/>
      <name val="Times New Roman"/>
      <family val="1"/>
      <charset val="204"/>
    </font>
    <font>
      <b/>
      <sz val="11"/>
      <name val="Times New Roman"/>
      <family val="1"/>
      <charset val="204"/>
    </font>
    <font>
      <b/>
      <sz val="12"/>
      <color indexed="8"/>
      <name val="Times New Roman"/>
      <family val="1"/>
      <charset val="204"/>
    </font>
    <font>
      <b/>
      <sz val="16"/>
      <color indexed="8"/>
      <name val="Times New Roman"/>
      <family val="1"/>
      <charset val="204"/>
    </font>
    <font>
      <sz val="16"/>
      <color indexed="8"/>
      <name val="Calibri"/>
      <family val="2"/>
      <charset val="204"/>
    </font>
    <font>
      <sz val="13"/>
      <color indexed="8"/>
      <name val="Times New Roman"/>
      <family val="1"/>
      <charset val="204"/>
    </font>
    <font>
      <sz val="13"/>
      <name val="Times New Roman"/>
      <family val="1"/>
      <charset val="204"/>
    </font>
    <font>
      <sz val="18"/>
      <color indexed="8"/>
      <name val="Times New Roman"/>
      <family val="1"/>
      <charset val="204"/>
    </font>
    <font>
      <sz val="18"/>
      <color indexed="8"/>
      <name val="Calibri"/>
      <family val="2"/>
      <charset val="204"/>
    </font>
    <font>
      <sz val="10"/>
      <color indexed="8"/>
      <name val="Times New Roman"/>
      <family val="1"/>
      <charset val="204"/>
    </font>
    <font>
      <sz val="11"/>
      <name val="Times New Roman"/>
      <family val="1"/>
      <charset val="204"/>
    </font>
    <font>
      <b/>
      <sz val="13"/>
      <color indexed="8"/>
      <name val="Times New Roman"/>
      <family val="1"/>
      <charset val="204"/>
    </font>
    <font>
      <sz val="13"/>
      <color theme="1"/>
      <name val="Times New Roman"/>
      <family val="1"/>
      <charset val="204"/>
    </font>
    <font>
      <sz val="14"/>
      <name val="Times New Roman"/>
      <family val="1"/>
      <charset val="204"/>
    </font>
    <font>
      <sz val="14"/>
      <color rgb="FFFF0000"/>
      <name val="Times New Roman"/>
      <family val="1"/>
      <charset val="204"/>
    </font>
    <font>
      <sz val="13"/>
      <color rgb="FFFF0000"/>
      <name val="Times New Roman"/>
      <family val="1"/>
      <charset val="204"/>
    </font>
    <font>
      <b/>
      <sz val="13"/>
      <name val="Times New Roman"/>
      <family val="1"/>
      <charset val="204"/>
    </font>
    <font>
      <sz val="16"/>
      <name val="Times New Roman"/>
      <family val="1"/>
      <charset val="204"/>
    </font>
    <font>
      <sz val="16"/>
      <color theme="1"/>
      <name val="Calibri"/>
      <family val="2"/>
      <charset val="204"/>
      <scheme val="minor"/>
    </font>
    <font>
      <sz val="16"/>
      <color indexed="8"/>
      <name val="Times New Roman"/>
      <family val="1"/>
      <charset val="204"/>
    </font>
    <font>
      <sz val="16"/>
      <color rgb="FFFF0000"/>
      <name val="Times New Roman"/>
      <family val="1"/>
      <charset val="204"/>
    </font>
    <font>
      <sz val="16"/>
      <color theme="1"/>
      <name val="Times New Roman"/>
      <family val="1"/>
      <charset val="204"/>
    </font>
    <font>
      <sz val="11"/>
      <color theme="1"/>
      <name val="Times New Roman"/>
      <family val="1"/>
      <charset val="204"/>
    </font>
    <font>
      <sz val="16"/>
      <name val="Calibri"/>
      <family val="2"/>
      <charset val="204"/>
      <scheme val="minor"/>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0">
    <xf numFmtId="0" fontId="0" fillId="0" borderId="0" xfId="0"/>
    <xf numFmtId="49" fontId="2" fillId="0" borderId="0" xfId="0" applyNumberFormat="1" applyFont="1" applyBorder="1"/>
    <xf numFmtId="0" fontId="2" fillId="0" borderId="0" xfId="0" applyFont="1" applyBorder="1"/>
    <xf numFmtId="0" fontId="2" fillId="0" borderId="0" xfId="0" applyFont="1" applyBorder="1" applyAlignment="1">
      <alignment wrapText="1"/>
    </xf>
    <xf numFmtId="0" fontId="2" fillId="0" borderId="0" xfId="0" applyFont="1" applyFill="1" applyBorder="1"/>
    <xf numFmtId="0" fontId="2" fillId="0" borderId="0" xfId="0" applyFont="1"/>
    <xf numFmtId="0" fontId="2" fillId="0" borderId="0" xfId="0" applyFont="1" applyBorder="1" applyAlignment="1">
      <alignment horizontal="right"/>
    </xf>
    <xf numFmtId="0" fontId="2" fillId="0" borderId="1" xfId="0" applyFont="1" applyBorder="1"/>
    <xf numFmtId="0" fontId="5" fillId="0" borderId="0" xfId="0" applyFont="1" applyBorder="1"/>
    <xf numFmtId="0" fontId="4" fillId="0" borderId="0" xfId="0" applyFont="1" applyBorder="1"/>
    <xf numFmtId="2"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7" fillId="0" borderId="4" xfId="0" applyFont="1" applyBorder="1" applyAlignment="1">
      <alignment horizontal="center" wrapText="1"/>
    </xf>
    <xf numFmtId="0" fontId="5" fillId="0" borderId="4" xfId="0" applyFont="1" applyBorder="1" applyAlignment="1">
      <alignment horizontal="center"/>
    </xf>
    <xf numFmtId="2" fontId="5" fillId="0" borderId="4" xfId="0" applyNumberFormat="1" applyFont="1" applyBorder="1" applyAlignment="1">
      <alignment horizontal="center"/>
    </xf>
    <xf numFmtId="49" fontId="5" fillId="0" borderId="4" xfId="0" applyNumberFormat="1" applyFont="1" applyBorder="1" applyAlignment="1">
      <alignment horizontal="center"/>
    </xf>
    <xf numFmtId="49" fontId="4" fillId="0" borderId="0" xfId="0" applyNumberFormat="1" applyFont="1" applyBorder="1" applyAlignment="1">
      <alignment horizontal="center"/>
    </xf>
    <xf numFmtId="0" fontId="2" fillId="0" borderId="0" xfId="0" applyFont="1" applyFill="1" applyBorder="1" applyAlignment="1">
      <alignment wrapText="1"/>
    </xf>
    <xf numFmtId="0" fontId="15" fillId="0" borderId="2" xfId="0" applyFont="1" applyFill="1" applyBorder="1" applyAlignment="1">
      <alignment horizontal="center" vertical="center" wrapText="1"/>
    </xf>
    <xf numFmtId="164" fontId="2" fillId="0" borderId="0" xfId="0" applyNumberFormat="1" applyFont="1" applyFill="1" applyBorder="1" applyAlignment="1">
      <alignment wrapText="1"/>
    </xf>
    <xf numFmtId="2" fontId="10" fillId="0" borderId="2"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6" fillId="0" borderId="2"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2" fontId="10" fillId="2" borderId="2" xfId="0" applyNumberFormat="1" applyFont="1" applyFill="1" applyBorder="1" applyAlignment="1">
      <alignment horizontal="center" vertical="center"/>
    </xf>
    <xf numFmtId="2" fontId="10" fillId="2" borderId="2"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2" fontId="11" fillId="2" borderId="2" xfId="0" applyNumberFormat="1" applyFont="1" applyFill="1" applyBorder="1" applyAlignment="1">
      <alignment horizontal="center" vertical="center"/>
    </xf>
    <xf numFmtId="2" fontId="16" fillId="2" borderId="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shrinkToFit="1"/>
    </xf>
    <xf numFmtId="2" fontId="10" fillId="2" borderId="3" xfId="0" applyNumberFormat="1" applyFont="1" applyFill="1" applyBorder="1" applyAlignment="1">
      <alignment horizontal="center" vertical="center"/>
    </xf>
    <xf numFmtId="2" fontId="16"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2" fontId="17" fillId="2" borderId="2" xfId="0" applyNumberFormat="1" applyFont="1" applyFill="1" applyBorder="1" applyAlignment="1">
      <alignment horizontal="center" vertical="center"/>
    </xf>
    <xf numFmtId="0" fontId="14" fillId="0" borderId="2" xfId="0" applyFont="1" applyBorder="1" applyAlignment="1">
      <alignment horizontal="center" vertical="center" wrapText="1"/>
    </xf>
    <xf numFmtId="49" fontId="4" fillId="2" borderId="0" xfId="0" applyNumberFormat="1" applyFont="1" applyFill="1" applyBorder="1" applyAlignment="1">
      <alignment horizontal="center"/>
    </xf>
    <xf numFmtId="2" fontId="11" fillId="0" borderId="2" xfId="0" applyNumberFormat="1" applyFont="1" applyFill="1" applyBorder="1" applyAlignment="1">
      <alignment horizontal="center" vertical="center" wrapText="1"/>
    </xf>
    <xf numFmtId="2" fontId="10" fillId="2" borderId="4" xfId="0"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164" fontId="11" fillId="0" borderId="4"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5" fillId="2" borderId="4" xfId="0" applyFont="1" applyFill="1" applyBorder="1"/>
    <xf numFmtId="0" fontId="2" fillId="2" borderId="0" xfId="0" applyFont="1" applyFill="1" applyBorder="1"/>
    <xf numFmtId="0" fontId="18"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2" borderId="2" xfId="0" applyFont="1" applyFill="1" applyBorder="1" applyAlignment="1">
      <alignment horizontal="left" vertical="top" wrapText="1"/>
    </xf>
    <xf numFmtId="2" fontId="2" fillId="0" borderId="0" xfId="0" applyNumberFormat="1" applyFont="1" applyFill="1" applyBorder="1" applyAlignment="1">
      <alignment wrapText="1"/>
    </xf>
    <xf numFmtId="2" fontId="2" fillId="0" borderId="0" xfId="0" applyNumberFormat="1" applyFont="1" applyBorder="1"/>
    <xf numFmtId="0" fontId="3" fillId="3" borderId="2" xfId="0" applyFont="1" applyFill="1" applyBorder="1" applyAlignment="1">
      <alignment horizontal="center" vertical="center" wrapText="1"/>
    </xf>
    <xf numFmtId="2" fontId="20" fillId="2" borderId="2" xfId="0" applyNumberFormat="1" applyFont="1" applyFill="1" applyBorder="1" applyAlignment="1">
      <alignment horizontal="center" vertical="center"/>
    </xf>
    <xf numFmtId="0" fontId="19" fillId="0" borderId="2" xfId="0" applyFont="1" applyFill="1" applyBorder="1" applyAlignment="1">
      <alignment horizontal="left" vertical="top" wrapText="1"/>
    </xf>
    <xf numFmtId="0" fontId="0" fillId="2" borderId="5" xfId="0" applyFill="1" applyBorder="1" applyAlignment="1">
      <alignment horizontal="center" vertical="center" wrapText="1"/>
    </xf>
    <xf numFmtId="0" fontId="2" fillId="0" borderId="0" xfId="0" applyFont="1" applyBorder="1" applyAlignment="1">
      <alignment horizontal="right"/>
    </xf>
    <xf numFmtId="2" fontId="20" fillId="0" borderId="2" xfId="0" applyNumberFormat="1" applyFont="1" applyFill="1" applyBorder="1" applyAlignment="1">
      <alignment horizontal="center" vertical="center" wrapText="1"/>
    </xf>
    <xf numFmtId="0" fontId="19" fillId="2" borderId="2" xfId="0" applyFont="1" applyFill="1" applyBorder="1" applyAlignment="1">
      <alignment horizontal="left" vertical="top" wrapText="1"/>
    </xf>
    <xf numFmtId="2" fontId="11" fillId="2" borderId="3" xfId="0" applyNumberFormat="1" applyFont="1" applyFill="1" applyBorder="1" applyAlignment="1">
      <alignment horizontal="center" vertical="center"/>
    </xf>
    <xf numFmtId="2" fontId="21" fillId="2" borderId="2"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2" fontId="17" fillId="2"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horizontal="center"/>
    </xf>
    <xf numFmtId="0" fontId="0" fillId="0" borderId="0" xfId="0" applyBorder="1" applyAlignme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7" fillId="0" borderId="2" xfId="0" applyFont="1" applyBorder="1" applyAlignment="1">
      <alignment horizontal="justify" vertical="top" wrapText="1"/>
    </xf>
    <xf numFmtId="0" fontId="3"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164" fontId="6" fillId="0" borderId="4" xfId="0" applyNumberFormat="1" applyFont="1" applyFill="1" applyBorder="1" applyAlignment="1">
      <alignment horizontal="center" wrapText="1"/>
    </xf>
    <xf numFmtId="2" fontId="10"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10" fillId="0" borderId="3" xfId="0" applyFont="1" applyBorder="1" applyAlignment="1">
      <alignment horizontal="center" vertical="center"/>
    </xf>
    <xf numFmtId="0" fontId="0" fillId="0" borderId="4" xfId="0" applyBorder="1" applyAlignment="1">
      <alignment horizontal="center" vertical="center"/>
    </xf>
    <xf numFmtId="2" fontId="10" fillId="0" borderId="3" xfId="0" applyNumberFormat="1" applyFont="1" applyBorder="1" applyAlignment="1">
      <alignment horizontal="center" vertical="center"/>
    </xf>
    <xf numFmtId="0" fontId="14"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4" fillId="2" borderId="2" xfId="0" applyFont="1" applyFill="1" applyBorder="1" applyAlignment="1">
      <alignment horizontal="left" vertical="top" wrapText="1"/>
    </xf>
    <xf numFmtId="0" fontId="23" fillId="0" borderId="2" xfId="0" applyFont="1" applyBorder="1" applyAlignment="1"/>
    <xf numFmtId="0" fontId="24" fillId="2" borderId="6" xfId="0" applyFont="1" applyFill="1" applyBorder="1" applyAlignment="1">
      <alignment horizontal="left" vertical="top" wrapText="1"/>
    </xf>
    <xf numFmtId="0" fontId="23" fillId="0" borderId="8" xfId="0" applyFont="1" applyBorder="1" applyAlignment="1"/>
    <xf numFmtId="0" fontId="23" fillId="0" borderId="7" xfId="0" applyFont="1" applyBorder="1" applyAlignment="1"/>
    <xf numFmtId="49" fontId="5" fillId="0" borderId="6" xfId="0" applyNumberFormat="1" applyFont="1" applyBorder="1" applyAlignment="1">
      <alignment horizontal="center"/>
    </xf>
    <xf numFmtId="0" fontId="0" fillId="0" borderId="8" xfId="0" applyBorder="1" applyAlignment="1"/>
    <xf numFmtId="0" fontId="0" fillId="0" borderId="7" xfId="0" applyBorder="1" applyAlignment="1"/>
    <xf numFmtId="0" fontId="24" fillId="0" borderId="2" xfId="0" applyFont="1" applyFill="1" applyBorder="1" applyAlignment="1">
      <alignment horizontal="justify" vertical="top" wrapText="1"/>
    </xf>
    <xf numFmtId="0" fontId="24" fillId="0" borderId="2" xfId="0" applyFont="1" applyFill="1" applyBorder="1" applyAlignment="1">
      <alignment vertical="top" wrapText="1"/>
    </xf>
    <xf numFmtId="0" fontId="26" fillId="0" borderId="2" xfId="0" applyFont="1" applyBorder="1" applyAlignment="1">
      <alignment horizontal="left" vertical="top" wrapText="1"/>
    </xf>
    <xf numFmtId="165" fontId="24" fillId="0" borderId="2" xfId="0" applyNumberFormat="1" applyFont="1" applyFill="1" applyBorder="1" applyAlignment="1">
      <alignment vertical="top" wrapText="1"/>
    </xf>
    <xf numFmtId="0" fontId="24" fillId="0" borderId="9" xfId="0" applyFont="1" applyFill="1" applyBorder="1" applyAlignment="1">
      <alignment horizontal="justify" vertical="top" wrapText="1"/>
    </xf>
    <xf numFmtId="0" fontId="23" fillId="0" borderId="0" xfId="0" applyFont="1" applyAlignment="1"/>
    <xf numFmtId="0" fontId="4" fillId="0" borderId="9" xfId="0" applyFont="1" applyFill="1" applyBorder="1" applyAlignment="1">
      <alignment horizontal="justify" vertical="top" wrapText="1"/>
    </xf>
    <xf numFmtId="0" fontId="0" fillId="0" borderId="0" xfId="0" applyAlignment="1"/>
    <xf numFmtId="0" fontId="24" fillId="2" borderId="2" xfId="0" applyNumberFormat="1" applyFont="1" applyFill="1" applyBorder="1" applyAlignment="1">
      <alignment horizontal="justify" vertical="top" wrapText="1"/>
    </xf>
    <xf numFmtId="0" fontId="4" fillId="0" borderId="2" xfId="0" applyFont="1" applyFill="1" applyBorder="1" applyAlignment="1">
      <alignment horizontal="left" vertical="top" wrapText="1"/>
    </xf>
    <xf numFmtId="0" fontId="0" fillId="0" borderId="2" xfId="0" applyBorder="1" applyAlignment="1"/>
    <xf numFmtId="0" fontId="24" fillId="0" borderId="2" xfId="0" applyFont="1" applyFill="1" applyBorder="1" applyAlignment="1">
      <alignment horizontal="left" vertical="top" wrapText="1"/>
    </xf>
    <xf numFmtId="0" fontId="26" fillId="0" borderId="2" xfId="0" applyFont="1" applyFill="1" applyBorder="1" applyAlignment="1">
      <alignment horizontal="justify" vertical="top" wrapText="1"/>
    </xf>
    <xf numFmtId="0" fontId="22" fillId="0" borderId="2" xfId="0" applyFont="1" applyFill="1" applyBorder="1" applyAlignment="1">
      <alignment horizontal="left" vertical="top" wrapText="1"/>
    </xf>
    <xf numFmtId="0" fontId="22" fillId="2" borderId="2" xfId="0" applyFont="1" applyFill="1" applyBorder="1" applyAlignment="1">
      <alignment horizontal="left" vertical="top" wrapText="1"/>
    </xf>
    <xf numFmtId="0" fontId="24" fillId="0" borderId="10" xfId="0" applyFont="1" applyFill="1" applyBorder="1" applyAlignment="1">
      <alignment horizontal="left" vertical="top" wrapText="1"/>
    </xf>
    <xf numFmtId="0" fontId="0" fillId="0" borderId="11" xfId="0" applyBorder="1" applyAlignment="1"/>
    <xf numFmtId="0" fontId="0" fillId="0" borderId="12" xfId="0" applyBorder="1" applyAlignment="1"/>
    <xf numFmtId="0" fontId="0" fillId="0" borderId="1" xfId="0" applyBorder="1" applyAlignment="1"/>
    <xf numFmtId="0" fontId="0" fillId="0" borderId="13" xfId="0" applyBorder="1" applyAlignment="1"/>
    <xf numFmtId="0" fontId="0" fillId="0" borderId="14" xfId="0" applyBorder="1" applyAlignment="1"/>
    <xf numFmtId="2" fontId="24" fillId="0" borderId="2" xfId="0" applyNumberFormat="1" applyFont="1" applyFill="1" applyBorder="1" applyAlignment="1">
      <alignment horizontal="left" vertical="top" wrapText="1"/>
    </xf>
    <xf numFmtId="0" fontId="22" fillId="0" borderId="2" xfId="0" applyNumberFormat="1" applyFont="1" applyFill="1" applyBorder="1" applyAlignment="1">
      <alignment horizontal="left" vertical="top" wrapText="1"/>
    </xf>
    <xf numFmtId="2" fontId="22" fillId="0" borderId="2" xfId="0" applyNumberFormat="1" applyFont="1" applyFill="1" applyBorder="1" applyAlignment="1">
      <alignment horizontal="left" vertical="top" wrapText="1"/>
    </xf>
    <xf numFmtId="0" fontId="23" fillId="2" borderId="2" xfId="0" applyFont="1" applyFill="1" applyBorder="1" applyAlignment="1"/>
    <xf numFmtId="0" fontId="22" fillId="0" borderId="2" xfId="0" applyNumberFormat="1" applyFont="1" applyFill="1" applyBorder="1" applyAlignment="1">
      <alignment vertical="top" wrapText="1"/>
    </xf>
    <xf numFmtId="0" fontId="28" fillId="0" borderId="2" xfId="0" applyFont="1" applyBorder="1" applyAlignment="1"/>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49" fontId="24" fillId="0" borderId="2" xfId="0" applyNumberFormat="1" applyFont="1" applyBorder="1" applyAlignment="1">
      <alignment horizontal="center" vertical="center" wrapText="1"/>
    </xf>
    <xf numFmtId="2" fontId="10" fillId="2" borderId="4" xfId="0" applyNumberFormat="1" applyFont="1" applyFill="1" applyBorder="1" applyAlignment="1">
      <alignment horizontal="center" vertical="center" wrapText="1"/>
    </xf>
    <xf numFmtId="0" fontId="12" fillId="0" borderId="0" xfId="0" applyFont="1" applyFill="1" applyBorder="1" applyAlignment="1">
      <alignment horizontal="left"/>
    </xf>
    <xf numFmtId="0" fontId="13" fillId="0" borderId="0" xfId="0" applyFont="1" applyAlignment="1">
      <alignment horizontal="left"/>
    </xf>
    <xf numFmtId="0" fontId="12" fillId="0" borderId="0" xfId="0" applyFont="1" applyBorder="1" applyAlignment="1">
      <alignment wrapText="1"/>
    </xf>
    <xf numFmtId="0" fontId="13" fillId="0" borderId="0" xfId="0" applyFont="1" applyAlignment="1"/>
    <xf numFmtId="0" fontId="8" fillId="0" borderId="0" xfId="0" applyFont="1" applyBorder="1" applyAlignment="1">
      <alignment horizontal="center" vertical="top" wrapText="1"/>
    </xf>
    <xf numFmtId="0" fontId="9" fillId="0" borderId="0" xfId="0" applyFont="1" applyAlignment="1"/>
    <xf numFmtId="0" fontId="2" fillId="0" borderId="0" xfId="0" applyFont="1" applyBorder="1" applyAlignment="1">
      <alignment horizontal="left" vertical="top" wrapText="1"/>
    </xf>
    <xf numFmtId="0" fontId="0" fillId="0" borderId="0" xfId="0" applyAlignment="1">
      <alignment horizontal="left"/>
    </xf>
    <xf numFmtId="0" fontId="2" fillId="0" borderId="0" xfId="0" applyFont="1" applyBorder="1" applyAlignment="1">
      <alignment horizontal="right" wrapText="1"/>
    </xf>
    <xf numFmtId="0" fontId="2" fillId="0" borderId="0" xfId="0" applyFont="1" applyBorder="1" applyAlignment="1">
      <alignment horizontal="right"/>
    </xf>
    <xf numFmtId="0" fontId="15"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11" fillId="2" borderId="3"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112"/>
  <sheetViews>
    <sheetView tabSelected="1" topLeftCell="A4" zoomScale="67" zoomScaleNormal="67" workbookViewId="0">
      <pane ySplit="10" topLeftCell="A50" activePane="bottomLeft" state="frozen"/>
      <selection activeCell="A4" sqref="A4"/>
      <selection pane="bottomLeft" activeCell="M55" sqref="M55"/>
    </sheetView>
  </sheetViews>
  <sheetFormatPr defaultColWidth="9.140625" defaultRowHeight="15"/>
  <cols>
    <col min="1" max="1" width="4" style="2" bestFit="1" customWidth="1"/>
    <col min="2" max="2" width="32.42578125" style="3" customWidth="1"/>
    <col min="3" max="3" width="25.28515625" style="2" customWidth="1"/>
    <col min="4" max="4" width="16.140625" style="2" customWidth="1"/>
    <col min="5" max="11" width="13.140625" style="2" customWidth="1"/>
    <col min="12" max="12" width="13.140625" style="4" customWidth="1"/>
    <col min="13" max="16" width="13.140625" style="2" customWidth="1"/>
    <col min="17" max="17" width="143.42578125" style="1" customWidth="1"/>
    <col min="18" max="16384" width="9.140625" style="5"/>
  </cols>
  <sheetData>
    <row r="1" spans="1:22" s="2" customFormat="1" ht="18.75">
      <c r="B1" s="3"/>
      <c r="L1" s="4"/>
      <c r="Q1" s="18" t="s">
        <v>15</v>
      </c>
    </row>
    <row r="2" spans="1:22" s="2" customFormat="1" ht="18.75">
      <c r="B2" s="3"/>
      <c r="L2" s="4"/>
      <c r="Q2" s="18" t="s">
        <v>16</v>
      </c>
    </row>
    <row r="3" spans="1:22" s="2" customFormat="1" ht="18.75">
      <c r="B3" s="3"/>
      <c r="L3" s="4"/>
      <c r="Q3" s="18" t="s">
        <v>17</v>
      </c>
    </row>
    <row r="4" spans="1:22" s="2" customFormat="1" ht="18.75">
      <c r="B4" s="3"/>
      <c r="L4" s="4"/>
      <c r="Q4" s="18" t="s">
        <v>15</v>
      </c>
    </row>
    <row r="5" spans="1:22" s="2" customFormat="1" ht="18.75">
      <c r="B5" s="3"/>
      <c r="L5" s="4"/>
      <c r="Q5" s="18" t="s">
        <v>16</v>
      </c>
    </row>
    <row r="6" spans="1:22" s="2" customFormat="1" ht="18.75">
      <c r="B6" s="3"/>
      <c r="L6" s="4"/>
      <c r="Q6" s="18" t="s">
        <v>17</v>
      </c>
    </row>
    <row r="7" spans="1:22" s="2" customFormat="1" ht="18.75">
      <c r="B7" s="3"/>
      <c r="L7" s="4"/>
      <c r="Q7" s="44" t="s">
        <v>133</v>
      </c>
    </row>
    <row r="8" spans="1:22" s="2" customFormat="1" ht="21">
      <c r="A8" s="140" t="s">
        <v>81</v>
      </c>
      <c r="B8" s="140"/>
      <c r="C8" s="140"/>
      <c r="D8" s="140"/>
      <c r="E8" s="140"/>
      <c r="F8" s="140"/>
      <c r="G8" s="140"/>
      <c r="H8" s="140"/>
      <c r="I8" s="140"/>
      <c r="J8" s="140"/>
      <c r="K8" s="140"/>
      <c r="L8" s="140"/>
      <c r="M8" s="140"/>
      <c r="N8" s="140"/>
      <c r="O8" s="140"/>
      <c r="P8" s="140"/>
      <c r="Q8" s="141"/>
    </row>
    <row r="9" spans="1:22" s="2" customFormat="1">
      <c r="B9" s="142" t="s">
        <v>1</v>
      </c>
      <c r="C9" s="143"/>
      <c r="D9" s="143"/>
      <c r="E9" s="143"/>
      <c r="F9" s="143"/>
      <c r="G9" s="143"/>
      <c r="H9" s="143"/>
      <c r="I9" s="143"/>
      <c r="J9" s="143"/>
      <c r="K9" s="143"/>
      <c r="L9" s="143"/>
      <c r="M9" s="143"/>
      <c r="N9" s="143"/>
      <c r="O9" s="143"/>
      <c r="P9" s="143"/>
      <c r="Q9" s="143"/>
    </row>
    <row r="10" spans="1:22" s="2" customFormat="1">
      <c r="A10" s="7"/>
      <c r="B10" s="144" t="s">
        <v>9</v>
      </c>
      <c r="C10" s="144"/>
      <c r="D10" s="145"/>
      <c r="E10" s="145"/>
      <c r="F10" s="145"/>
      <c r="G10" s="145"/>
      <c r="H10" s="145"/>
      <c r="I10" s="145"/>
      <c r="J10" s="145"/>
      <c r="K10" s="145"/>
      <c r="L10" s="145"/>
      <c r="M10" s="145"/>
      <c r="N10" s="145"/>
      <c r="O10" s="145"/>
      <c r="P10" s="6"/>
      <c r="Q10" s="1"/>
    </row>
    <row r="11" spans="1:22" s="2" customFormat="1" ht="36.75" customHeight="1">
      <c r="A11" s="127" t="s">
        <v>2</v>
      </c>
      <c r="B11" s="124" t="s">
        <v>13</v>
      </c>
      <c r="C11" s="124" t="s">
        <v>12</v>
      </c>
      <c r="D11" s="131" t="s">
        <v>11</v>
      </c>
      <c r="E11" s="132"/>
      <c r="F11" s="132"/>
      <c r="G11" s="133"/>
      <c r="H11" s="131" t="s">
        <v>10</v>
      </c>
      <c r="I11" s="132"/>
      <c r="J11" s="132"/>
      <c r="K11" s="133"/>
      <c r="L11" s="131" t="s">
        <v>8</v>
      </c>
      <c r="M11" s="132"/>
      <c r="N11" s="132"/>
      <c r="O11" s="133"/>
      <c r="P11" s="124" t="s">
        <v>0</v>
      </c>
      <c r="Q11" s="134" t="s">
        <v>19</v>
      </c>
      <c r="R11" s="90"/>
      <c r="S11" s="90"/>
      <c r="T11" s="90"/>
      <c r="U11" s="90"/>
      <c r="V11" s="90"/>
    </row>
    <row r="12" spans="1:22" s="2" customFormat="1" ht="25.5" customHeight="1">
      <c r="A12" s="128"/>
      <c r="B12" s="125"/>
      <c r="C12" s="125"/>
      <c r="D12" s="124" t="s">
        <v>4</v>
      </c>
      <c r="E12" s="131" t="s">
        <v>3</v>
      </c>
      <c r="F12" s="133"/>
      <c r="G12" s="124" t="s">
        <v>7</v>
      </c>
      <c r="H12" s="124" t="s">
        <v>4</v>
      </c>
      <c r="I12" s="131" t="s">
        <v>3</v>
      </c>
      <c r="J12" s="133"/>
      <c r="K12" s="124" t="s">
        <v>7</v>
      </c>
      <c r="L12" s="149" t="s">
        <v>4</v>
      </c>
      <c r="M12" s="131" t="s">
        <v>3</v>
      </c>
      <c r="N12" s="133"/>
      <c r="O12" s="124" t="s">
        <v>7</v>
      </c>
      <c r="P12" s="130"/>
      <c r="Q12" s="134"/>
      <c r="R12" s="90"/>
      <c r="S12" s="90"/>
      <c r="T12" s="90"/>
      <c r="U12" s="90"/>
      <c r="V12" s="90"/>
    </row>
    <row r="13" spans="1:22" s="2" customFormat="1" ht="27.75" customHeight="1">
      <c r="A13" s="129"/>
      <c r="B13" s="126"/>
      <c r="C13" s="126"/>
      <c r="D13" s="126"/>
      <c r="E13" s="43" t="s">
        <v>6</v>
      </c>
      <c r="F13" s="43" t="s">
        <v>5</v>
      </c>
      <c r="G13" s="85"/>
      <c r="H13" s="126"/>
      <c r="I13" s="43" t="s">
        <v>6</v>
      </c>
      <c r="J13" s="43" t="s">
        <v>5</v>
      </c>
      <c r="K13" s="85"/>
      <c r="L13" s="150"/>
      <c r="M13" s="43" t="s">
        <v>6</v>
      </c>
      <c r="N13" s="43" t="s">
        <v>5</v>
      </c>
      <c r="O13" s="85"/>
      <c r="P13" s="80"/>
      <c r="Q13" s="134"/>
      <c r="R13" s="90"/>
      <c r="S13" s="90"/>
      <c r="T13" s="90"/>
      <c r="U13" s="90"/>
      <c r="V13" s="90"/>
    </row>
    <row r="14" spans="1:22" s="2" customFormat="1" ht="269.25" customHeight="1">
      <c r="A14" s="27">
        <v>1</v>
      </c>
      <c r="B14" s="28" t="s">
        <v>59</v>
      </c>
      <c r="C14" s="28" t="s">
        <v>82</v>
      </c>
      <c r="D14" s="29">
        <v>434.56599999999997</v>
      </c>
      <c r="E14" s="29">
        <v>0</v>
      </c>
      <c r="F14" s="29">
        <v>0</v>
      </c>
      <c r="G14" s="29">
        <v>0</v>
      </c>
      <c r="H14" s="29">
        <v>434.56599999999997</v>
      </c>
      <c r="I14" s="29">
        <v>0</v>
      </c>
      <c r="J14" s="29">
        <v>0</v>
      </c>
      <c r="K14" s="30">
        <v>0</v>
      </c>
      <c r="L14" s="29">
        <v>434.56599999999997</v>
      </c>
      <c r="M14" s="29">
        <v>0</v>
      </c>
      <c r="N14" s="29">
        <v>0</v>
      </c>
      <c r="O14" s="30">
        <v>0</v>
      </c>
      <c r="P14" s="31">
        <f>(L14+M14+N14+O14)/(H14+I14+J14+K14)%</f>
        <v>100</v>
      </c>
      <c r="Q14" s="110" t="s">
        <v>100</v>
      </c>
      <c r="R14" s="90"/>
      <c r="S14" s="90"/>
      <c r="T14" s="90"/>
      <c r="U14" s="90"/>
      <c r="V14" s="90"/>
    </row>
    <row r="15" spans="1:22" s="2" customFormat="1" ht="160.5" customHeight="1">
      <c r="A15" s="27">
        <v>2</v>
      </c>
      <c r="B15" s="28" t="s">
        <v>32</v>
      </c>
      <c r="C15" s="28" t="s">
        <v>83</v>
      </c>
      <c r="D15" s="33">
        <v>110</v>
      </c>
      <c r="E15" s="29">
        <v>0</v>
      </c>
      <c r="F15" s="29">
        <v>0</v>
      </c>
      <c r="G15" s="29">
        <v>0</v>
      </c>
      <c r="H15" s="29">
        <v>110</v>
      </c>
      <c r="I15" s="29">
        <v>0</v>
      </c>
      <c r="J15" s="29">
        <v>0</v>
      </c>
      <c r="K15" s="30">
        <v>0</v>
      </c>
      <c r="L15" s="33">
        <v>110</v>
      </c>
      <c r="M15" s="29">
        <v>0</v>
      </c>
      <c r="N15" s="29">
        <v>0</v>
      </c>
      <c r="O15" s="30">
        <v>0</v>
      </c>
      <c r="P15" s="31">
        <f>(L15+M15+N15+O15)/(H15+I15+J15+K15)%</f>
        <v>99.999999999999986</v>
      </c>
      <c r="Q15" s="110" t="s">
        <v>101</v>
      </c>
      <c r="R15" s="90"/>
      <c r="S15" s="90"/>
      <c r="T15" s="90"/>
      <c r="U15" s="90"/>
      <c r="V15" s="90"/>
    </row>
    <row r="16" spans="1:22" s="2" customFormat="1" ht="384" customHeight="1">
      <c r="A16" s="27">
        <v>3</v>
      </c>
      <c r="B16" s="28" t="s">
        <v>60</v>
      </c>
      <c r="C16" s="28" t="s">
        <v>61</v>
      </c>
      <c r="D16" s="29">
        <v>263.5</v>
      </c>
      <c r="E16" s="29">
        <v>0</v>
      </c>
      <c r="F16" s="29">
        <v>0</v>
      </c>
      <c r="G16" s="29">
        <v>0</v>
      </c>
      <c r="H16" s="29">
        <v>212</v>
      </c>
      <c r="I16" s="29">
        <v>0</v>
      </c>
      <c r="J16" s="29">
        <v>0</v>
      </c>
      <c r="K16" s="30">
        <v>0</v>
      </c>
      <c r="L16" s="29">
        <v>212</v>
      </c>
      <c r="M16" s="29">
        <v>0</v>
      </c>
      <c r="N16" s="29">
        <v>0</v>
      </c>
      <c r="O16" s="30">
        <v>0</v>
      </c>
      <c r="P16" s="12">
        <f>(L16+M16+N16+O16)/(H16+I16+J16+K16)%</f>
        <v>100</v>
      </c>
      <c r="Q16" s="111" t="s">
        <v>102</v>
      </c>
      <c r="R16" s="121"/>
      <c r="S16" s="121"/>
      <c r="T16" s="121"/>
      <c r="U16" s="121"/>
      <c r="V16" s="121"/>
    </row>
    <row r="17" spans="1:22" s="2" customFormat="1" ht="409.5" customHeight="1">
      <c r="A17" s="86">
        <v>4</v>
      </c>
      <c r="B17" s="153" t="s">
        <v>33</v>
      </c>
      <c r="C17" s="146" t="s">
        <v>84</v>
      </c>
      <c r="D17" s="79">
        <v>16256.191999999999</v>
      </c>
      <c r="E17" s="79">
        <v>22366.494999999999</v>
      </c>
      <c r="F17" s="79">
        <v>0</v>
      </c>
      <c r="G17" s="79">
        <v>0</v>
      </c>
      <c r="H17" s="79">
        <v>16241.04</v>
      </c>
      <c r="I17" s="79">
        <v>22366.494999999999</v>
      </c>
      <c r="J17" s="79">
        <v>0</v>
      </c>
      <c r="K17" s="79">
        <v>0</v>
      </c>
      <c r="L17" s="155">
        <v>12971.802</v>
      </c>
      <c r="M17" s="155">
        <v>22366.494999999999</v>
      </c>
      <c r="N17" s="155">
        <v>0</v>
      </c>
      <c r="O17" s="79">
        <v>0</v>
      </c>
      <c r="P17" s="151">
        <f>(L17+M17+N17+O17)/(H17+I17+J17+K17)%</f>
        <v>91.532124493314569</v>
      </c>
      <c r="Q17" s="122" t="s">
        <v>103</v>
      </c>
      <c r="R17" s="123"/>
      <c r="S17" s="123"/>
      <c r="T17" s="123"/>
      <c r="U17" s="123"/>
      <c r="V17" s="123"/>
    </row>
    <row r="18" spans="1:22" s="2" customFormat="1" ht="139.5" customHeight="1">
      <c r="A18" s="87"/>
      <c r="B18" s="154"/>
      <c r="C18" s="80"/>
      <c r="D18" s="135"/>
      <c r="E18" s="135"/>
      <c r="F18" s="135"/>
      <c r="G18" s="135"/>
      <c r="H18" s="135"/>
      <c r="I18" s="135"/>
      <c r="J18" s="135"/>
      <c r="K18" s="135"/>
      <c r="L18" s="156"/>
      <c r="M18" s="156"/>
      <c r="N18" s="156"/>
      <c r="O18" s="135"/>
      <c r="P18" s="152"/>
      <c r="Q18" s="122"/>
      <c r="R18" s="123"/>
      <c r="S18" s="123"/>
      <c r="T18" s="123"/>
      <c r="U18" s="123"/>
      <c r="V18" s="123"/>
    </row>
    <row r="19" spans="1:22" customFormat="1" ht="170.25" customHeight="1">
      <c r="A19" s="27">
        <v>5</v>
      </c>
      <c r="B19" s="28" t="s">
        <v>62</v>
      </c>
      <c r="C19" s="20" t="s">
        <v>63</v>
      </c>
      <c r="D19" s="10">
        <v>1.31</v>
      </c>
      <c r="E19" s="10">
        <v>0</v>
      </c>
      <c r="F19" s="10">
        <v>0</v>
      </c>
      <c r="G19" s="10">
        <v>0</v>
      </c>
      <c r="H19" s="30">
        <v>1.31</v>
      </c>
      <c r="I19" s="30">
        <v>0</v>
      </c>
      <c r="J19" s="30">
        <v>0</v>
      </c>
      <c r="K19" s="10">
        <v>0</v>
      </c>
      <c r="L19" s="10">
        <v>1.31</v>
      </c>
      <c r="M19" s="10">
        <v>0</v>
      </c>
      <c r="N19" s="10">
        <v>0</v>
      </c>
      <c r="O19" s="10">
        <v>0</v>
      </c>
      <c r="P19" s="11">
        <f t="shared" ref="P19:P48" si="0">(L19+M19+N19+O19)/(H19+I19+J19+K19)%</f>
        <v>100</v>
      </c>
      <c r="Q19" s="108" t="s">
        <v>104</v>
      </c>
      <c r="R19" s="90"/>
      <c r="S19" s="90"/>
      <c r="T19" s="90"/>
      <c r="U19" s="90"/>
      <c r="V19" s="90"/>
    </row>
    <row r="20" spans="1:22" customFormat="1" ht="252" customHeight="1">
      <c r="A20" s="27">
        <v>6</v>
      </c>
      <c r="B20" s="28" t="s">
        <v>34</v>
      </c>
      <c r="C20" s="20" t="s">
        <v>77</v>
      </c>
      <c r="D20" s="23">
        <v>0</v>
      </c>
      <c r="E20" s="23">
        <v>0</v>
      </c>
      <c r="F20" s="23">
        <v>0</v>
      </c>
      <c r="G20" s="26">
        <v>0</v>
      </c>
      <c r="H20" s="26">
        <v>0</v>
      </c>
      <c r="I20" s="26">
        <v>0</v>
      </c>
      <c r="J20" s="26">
        <v>0</v>
      </c>
      <c r="K20" s="26">
        <v>0</v>
      </c>
      <c r="L20" s="23">
        <v>0</v>
      </c>
      <c r="M20" s="23">
        <v>0</v>
      </c>
      <c r="N20" s="23">
        <v>0</v>
      </c>
      <c r="O20" s="26">
        <v>0</v>
      </c>
      <c r="P20" s="45">
        <v>0</v>
      </c>
      <c r="Q20" s="118" t="s">
        <v>80</v>
      </c>
      <c r="R20" s="90"/>
      <c r="S20" s="90"/>
      <c r="T20" s="90"/>
      <c r="U20" s="90"/>
      <c r="V20" s="90"/>
    </row>
    <row r="21" spans="1:22" customFormat="1" ht="387.75" customHeight="1">
      <c r="A21" s="76">
        <v>7</v>
      </c>
      <c r="B21" s="28" t="s">
        <v>35</v>
      </c>
      <c r="C21" s="32" t="s">
        <v>36</v>
      </c>
      <c r="D21" s="29">
        <v>25866.142</v>
      </c>
      <c r="E21" s="29">
        <v>0</v>
      </c>
      <c r="F21" s="29">
        <v>0</v>
      </c>
      <c r="G21" s="29">
        <v>0</v>
      </c>
      <c r="H21" s="29">
        <v>29941.648000000001</v>
      </c>
      <c r="I21" s="29">
        <v>0</v>
      </c>
      <c r="J21" s="29">
        <v>0</v>
      </c>
      <c r="K21" s="29">
        <v>0</v>
      </c>
      <c r="L21" s="33">
        <v>29941.65</v>
      </c>
      <c r="M21" s="22">
        <v>0</v>
      </c>
      <c r="N21" s="22">
        <v>0</v>
      </c>
      <c r="O21" s="22">
        <v>0</v>
      </c>
      <c r="P21" s="12">
        <f>(L21+M21+N21+O21)/(H21+I21+J21+K21)%</f>
        <v>100.00000667965904</v>
      </c>
      <c r="Q21" s="119" t="s">
        <v>105</v>
      </c>
      <c r="R21" s="90"/>
      <c r="S21" s="90"/>
      <c r="T21" s="90"/>
      <c r="U21" s="90"/>
      <c r="V21" s="90"/>
    </row>
    <row r="22" spans="1:22" customFormat="1" ht="203.25" customHeight="1">
      <c r="A22" s="27">
        <v>8</v>
      </c>
      <c r="B22" s="28" t="s">
        <v>37</v>
      </c>
      <c r="C22" s="32" t="s">
        <v>64</v>
      </c>
      <c r="D22" s="36">
        <v>2959.82</v>
      </c>
      <c r="E22" s="36">
        <v>0</v>
      </c>
      <c r="F22" s="36">
        <v>0</v>
      </c>
      <c r="G22" s="36">
        <v>0</v>
      </c>
      <c r="H22" s="36">
        <v>2959.82</v>
      </c>
      <c r="I22" s="36">
        <v>0</v>
      </c>
      <c r="J22" s="36">
        <v>0</v>
      </c>
      <c r="K22" s="36">
        <v>0</v>
      </c>
      <c r="L22" s="64">
        <v>2959.82</v>
      </c>
      <c r="M22" s="23">
        <v>0</v>
      </c>
      <c r="N22" s="23">
        <v>0</v>
      </c>
      <c r="O22" s="23">
        <v>0</v>
      </c>
      <c r="P22" s="12">
        <f>(L22+M22+N22+O22)/(H22+I22+J22+K22)%</f>
        <v>100</v>
      </c>
      <c r="Q22" s="120" t="s">
        <v>132</v>
      </c>
      <c r="R22" s="90"/>
      <c r="S22" s="90"/>
      <c r="T22" s="90"/>
      <c r="U22" s="90"/>
      <c r="V22" s="90"/>
    </row>
    <row r="23" spans="1:22" customFormat="1" ht="219.75" customHeight="1">
      <c r="A23" s="27">
        <v>9</v>
      </c>
      <c r="B23" s="28" t="s">
        <v>55</v>
      </c>
      <c r="C23" s="32" t="s">
        <v>85</v>
      </c>
      <c r="D23" s="29">
        <v>198.9</v>
      </c>
      <c r="E23" s="29">
        <v>0</v>
      </c>
      <c r="F23" s="29">
        <v>0</v>
      </c>
      <c r="G23" s="33">
        <v>1356.2</v>
      </c>
      <c r="H23" s="29">
        <v>198.87</v>
      </c>
      <c r="I23" s="29">
        <v>0</v>
      </c>
      <c r="J23" s="29">
        <v>0</v>
      </c>
      <c r="K23" s="29">
        <v>1356.24</v>
      </c>
      <c r="L23" s="29">
        <v>198.87</v>
      </c>
      <c r="M23" s="29">
        <v>0</v>
      </c>
      <c r="N23" s="22">
        <v>0</v>
      </c>
      <c r="O23" s="22">
        <v>1356.24</v>
      </c>
      <c r="P23" s="12">
        <f>(L23+M23+N23+O23)/(H23+I23+J23+K23)%</f>
        <v>100</v>
      </c>
      <c r="Q23" s="108" t="s">
        <v>106</v>
      </c>
      <c r="R23" s="90"/>
      <c r="S23" s="90"/>
      <c r="T23" s="90"/>
      <c r="U23" s="90"/>
      <c r="V23" s="90"/>
    </row>
    <row r="24" spans="1:22" customFormat="1" ht="60">
      <c r="A24" s="27">
        <v>10</v>
      </c>
      <c r="B24" s="28" t="s">
        <v>39</v>
      </c>
      <c r="C24" s="146" t="s">
        <v>86</v>
      </c>
      <c r="D24" s="65">
        <f>SUM(D25:D32)</f>
        <v>208712.95</v>
      </c>
      <c r="E24" s="65">
        <f t="shared" ref="E24:K24" si="1">E25+E26+E28+E29+E30+E31+E32</f>
        <v>412769.44</v>
      </c>
      <c r="F24" s="65">
        <f t="shared" si="1"/>
        <v>18393.809999999998</v>
      </c>
      <c r="G24" s="65">
        <f t="shared" si="1"/>
        <v>1953.53</v>
      </c>
      <c r="H24" s="37">
        <f t="shared" si="1"/>
        <v>208655.27000000002</v>
      </c>
      <c r="I24" s="37">
        <f t="shared" si="1"/>
        <v>411223.85</v>
      </c>
      <c r="J24" s="37">
        <f t="shared" si="1"/>
        <v>18488.809999999998</v>
      </c>
      <c r="K24" s="37">
        <f t="shared" si="1"/>
        <v>1953.53</v>
      </c>
      <c r="L24" s="37">
        <f>L25+L26+L28+L32+L29</f>
        <v>204823.42</v>
      </c>
      <c r="M24" s="37">
        <f>M25+M26+M28+M29+M30+M31+M32</f>
        <v>389947.7099999999</v>
      </c>
      <c r="N24" s="37">
        <f t="shared" ref="N24:O24" si="2">N25+N26+N28+N32+N29</f>
        <v>16443.09</v>
      </c>
      <c r="O24" s="37">
        <f t="shared" si="2"/>
        <v>1477.16</v>
      </c>
      <c r="P24" s="30">
        <f t="shared" si="0"/>
        <v>95.684967359988207</v>
      </c>
      <c r="Q24" s="106"/>
      <c r="R24" s="107"/>
      <c r="S24" s="107"/>
      <c r="T24" s="107"/>
      <c r="U24" s="107"/>
      <c r="V24" s="107"/>
    </row>
    <row r="25" spans="1:22" customFormat="1" ht="191.25" customHeight="1">
      <c r="A25" s="27"/>
      <c r="B25" s="38" t="s">
        <v>21</v>
      </c>
      <c r="C25" s="147"/>
      <c r="D25" s="29">
        <v>69833.94</v>
      </c>
      <c r="E25" s="29">
        <v>114540.23</v>
      </c>
      <c r="F25" s="29">
        <v>0</v>
      </c>
      <c r="G25" s="33">
        <v>0</v>
      </c>
      <c r="H25" s="29">
        <v>69833.94</v>
      </c>
      <c r="I25" s="29">
        <v>114540.23</v>
      </c>
      <c r="J25" s="29">
        <v>0</v>
      </c>
      <c r="K25" s="29">
        <v>0</v>
      </c>
      <c r="L25" s="29">
        <v>68876.070000000007</v>
      </c>
      <c r="M25" s="29">
        <v>100668.74</v>
      </c>
      <c r="N25" s="29">
        <v>0</v>
      </c>
      <c r="O25" s="29">
        <v>0</v>
      </c>
      <c r="P25" s="30">
        <f t="shared" si="0"/>
        <v>91.956921080648129</v>
      </c>
      <c r="Q25" s="108" t="s">
        <v>107</v>
      </c>
      <c r="R25" s="90"/>
      <c r="S25" s="90"/>
      <c r="T25" s="90"/>
      <c r="U25" s="90"/>
      <c r="V25" s="90"/>
    </row>
    <row r="26" spans="1:22" customFormat="1" ht="191.25" customHeight="1">
      <c r="A26" s="86"/>
      <c r="B26" s="84" t="s">
        <v>22</v>
      </c>
      <c r="C26" s="147"/>
      <c r="D26" s="83">
        <v>91267.34</v>
      </c>
      <c r="E26" s="79">
        <v>287922.21000000002</v>
      </c>
      <c r="F26" s="79">
        <v>16565.78</v>
      </c>
      <c r="G26" s="79">
        <v>1953.53</v>
      </c>
      <c r="H26" s="81">
        <v>91267.34</v>
      </c>
      <c r="I26" s="79">
        <v>287922.21999999997</v>
      </c>
      <c r="J26" s="79">
        <v>16565.78</v>
      </c>
      <c r="K26" s="79">
        <v>1953.53</v>
      </c>
      <c r="L26" s="79">
        <v>90732.58</v>
      </c>
      <c r="M26" s="79">
        <v>281080.71999999997</v>
      </c>
      <c r="N26" s="79">
        <v>14520.06</v>
      </c>
      <c r="O26" s="79">
        <v>1477.16</v>
      </c>
      <c r="P26" s="79">
        <f>(L26+M26+N26+O26)/(H26+I26+J26+K26)%</f>
        <v>97.511156841938174</v>
      </c>
      <c r="Q26" s="112" t="s">
        <v>108</v>
      </c>
      <c r="R26" s="113"/>
      <c r="S26" s="113"/>
      <c r="T26" s="113"/>
      <c r="U26" s="113"/>
      <c r="V26" s="114"/>
    </row>
    <row r="27" spans="1:22" customFormat="1" ht="279.75" customHeight="1">
      <c r="A27" s="87"/>
      <c r="B27" s="85"/>
      <c r="C27" s="147"/>
      <c r="D27" s="82"/>
      <c r="E27" s="80"/>
      <c r="F27" s="85"/>
      <c r="G27" s="80"/>
      <c r="H27" s="82"/>
      <c r="I27" s="85"/>
      <c r="J27" s="85"/>
      <c r="K27" s="85"/>
      <c r="L27" s="88"/>
      <c r="M27" s="85"/>
      <c r="N27" s="85"/>
      <c r="O27" s="85"/>
      <c r="P27" s="85"/>
      <c r="Q27" s="115"/>
      <c r="R27" s="116"/>
      <c r="S27" s="116"/>
      <c r="T27" s="116"/>
      <c r="U27" s="116"/>
      <c r="V27" s="117"/>
    </row>
    <row r="28" spans="1:22" customFormat="1" ht="356.25" customHeight="1">
      <c r="A28" s="27"/>
      <c r="B28" s="38" t="s">
        <v>23</v>
      </c>
      <c r="C28" s="147"/>
      <c r="D28" s="33">
        <v>21632.23</v>
      </c>
      <c r="E28" s="33">
        <v>681.83</v>
      </c>
      <c r="F28" s="29">
        <v>1828.03</v>
      </c>
      <c r="G28" s="33">
        <v>0</v>
      </c>
      <c r="H28" s="29">
        <v>21574.54</v>
      </c>
      <c r="I28" s="29">
        <v>644.52</v>
      </c>
      <c r="J28" s="29">
        <v>1923.03</v>
      </c>
      <c r="K28" s="29">
        <v>0</v>
      </c>
      <c r="L28" s="29">
        <v>20778.96</v>
      </c>
      <c r="M28" s="29">
        <v>576.72</v>
      </c>
      <c r="N28" s="29">
        <v>1923.03</v>
      </c>
      <c r="O28" s="29">
        <v>0</v>
      </c>
      <c r="P28" s="30">
        <f t="shared" si="0"/>
        <v>96.423756186809015</v>
      </c>
      <c r="Q28" s="110" t="s">
        <v>110</v>
      </c>
      <c r="R28" s="90"/>
      <c r="S28" s="90"/>
      <c r="T28" s="90"/>
      <c r="U28" s="90"/>
      <c r="V28" s="90"/>
    </row>
    <row r="29" spans="1:22" customFormat="1" ht="141.75" customHeight="1">
      <c r="A29" s="27"/>
      <c r="B29" s="38" t="s">
        <v>40</v>
      </c>
      <c r="C29" s="147"/>
      <c r="D29" s="33">
        <v>1500</v>
      </c>
      <c r="E29" s="33">
        <v>0</v>
      </c>
      <c r="F29" s="29">
        <v>0</v>
      </c>
      <c r="G29" s="29">
        <v>0</v>
      </c>
      <c r="H29" s="29">
        <v>1500</v>
      </c>
      <c r="I29" s="29">
        <v>0</v>
      </c>
      <c r="J29" s="29">
        <v>0</v>
      </c>
      <c r="K29" s="29">
        <v>0</v>
      </c>
      <c r="L29" s="33">
        <v>0</v>
      </c>
      <c r="M29" s="29">
        <v>0</v>
      </c>
      <c r="N29" s="29">
        <v>0</v>
      </c>
      <c r="O29" s="29">
        <v>0</v>
      </c>
      <c r="P29" s="30">
        <f t="shared" si="0"/>
        <v>0</v>
      </c>
      <c r="Q29" s="110" t="s">
        <v>109</v>
      </c>
      <c r="R29" s="90"/>
      <c r="S29" s="90"/>
      <c r="T29" s="90"/>
      <c r="U29" s="90"/>
      <c r="V29" s="90"/>
    </row>
    <row r="30" spans="1:22" customFormat="1" ht="126.75" customHeight="1">
      <c r="A30" s="27"/>
      <c r="B30" s="38" t="s">
        <v>41</v>
      </c>
      <c r="C30" s="147"/>
      <c r="D30" s="33">
        <v>0</v>
      </c>
      <c r="E30" s="33">
        <v>0</v>
      </c>
      <c r="F30" s="29">
        <v>0</v>
      </c>
      <c r="G30" s="29">
        <v>0</v>
      </c>
      <c r="H30" s="29">
        <v>0</v>
      </c>
      <c r="I30" s="29">
        <v>0</v>
      </c>
      <c r="J30" s="29">
        <v>0</v>
      </c>
      <c r="K30" s="29">
        <v>0</v>
      </c>
      <c r="L30" s="29">
        <v>0</v>
      </c>
      <c r="M30" s="29">
        <v>0</v>
      </c>
      <c r="N30" s="29">
        <v>0</v>
      </c>
      <c r="O30" s="29">
        <v>0</v>
      </c>
      <c r="P30" s="29">
        <v>0</v>
      </c>
      <c r="Q30" s="110" t="s">
        <v>113</v>
      </c>
      <c r="R30" s="90"/>
      <c r="S30" s="90"/>
      <c r="T30" s="90"/>
      <c r="U30" s="90"/>
      <c r="V30" s="90"/>
    </row>
    <row r="31" spans="1:22" customFormat="1" ht="138" customHeight="1">
      <c r="A31" s="27"/>
      <c r="B31" s="38" t="s">
        <v>42</v>
      </c>
      <c r="C31" s="147"/>
      <c r="D31" s="33">
        <v>0</v>
      </c>
      <c r="E31" s="33">
        <v>6855</v>
      </c>
      <c r="F31" s="29">
        <v>0</v>
      </c>
      <c r="G31" s="29">
        <v>0</v>
      </c>
      <c r="H31" s="29">
        <v>0</v>
      </c>
      <c r="I31" s="29">
        <v>5346.71</v>
      </c>
      <c r="J31" s="29">
        <v>0</v>
      </c>
      <c r="K31" s="29">
        <v>0</v>
      </c>
      <c r="L31" s="29">
        <v>0</v>
      </c>
      <c r="M31" s="29">
        <v>4851.3599999999997</v>
      </c>
      <c r="N31" s="29">
        <v>0</v>
      </c>
      <c r="O31" s="29">
        <v>0</v>
      </c>
      <c r="P31" s="30">
        <f t="shared" si="0"/>
        <v>90.735424214142895</v>
      </c>
      <c r="Q31" s="110" t="s">
        <v>111</v>
      </c>
      <c r="R31" s="90"/>
      <c r="S31" s="90"/>
      <c r="T31" s="90"/>
      <c r="U31" s="90"/>
      <c r="V31" s="90"/>
    </row>
    <row r="32" spans="1:22" customFormat="1" ht="111" customHeight="1">
      <c r="A32" s="27"/>
      <c r="B32" s="38" t="s">
        <v>20</v>
      </c>
      <c r="C32" s="148"/>
      <c r="D32" s="33">
        <v>24479.439999999999</v>
      </c>
      <c r="E32" s="33">
        <v>2770.17</v>
      </c>
      <c r="F32" s="29">
        <v>0</v>
      </c>
      <c r="G32" s="33">
        <v>0</v>
      </c>
      <c r="H32" s="29">
        <v>24479.45</v>
      </c>
      <c r="I32" s="29">
        <v>2770.17</v>
      </c>
      <c r="J32" s="29">
        <v>0</v>
      </c>
      <c r="K32" s="29">
        <v>0</v>
      </c>
      <c r="L32" s="29">
        <v>24435.81</v>
      </c>
      <c r="M32" s="29">
        <v>2770.17</v>
      </c>
      <c r="N32" s="29">
        <v>0</v>
      </c>
      <c r="O32" s="29">
        <v>0</v>
      </c>
      <c r="P32" s="30">
        <f t="shared" si="0"/>
        <v>99.839850977738394</v>
      </c>
      <c r="Q32" s="111" t="s">
        <v>112</v>
      </c>
      <c r="R32" s="90"/>
      <c r="S32" s="90"/>
      <c r="T32" s="90"/>
      <c r="U32" s="90"/>
      <c r="V32" s="90"/>
    </row>
    <row r="33" spans="1:23" customFormat="1" ht="298.5" customHeight="1">
      <c r="A33" s="27">
        <v>11</v>
      </c>
      <c r="B33" s="28" t="s">
        <v>74</v>
      </c>
      <c r="C33" s="20" t="s">
        <v>87</v>
      </c>
      <c r="D33" s="10">
        <v>0</v>
      </c>
      <c r="E33" s="45">
        <v>160000</v>
      </c>
      <c r="F33" s="45">
        <v>0</v>
      </c>
      <c r="G33" s="45">
        <v>26583.67</v>
      </c>
      <c r="H33" s="10">
        <v>0</v>
      </c>
      <c r="I33" s="45">
        <v>160000</v>
      </c>
      <c r="J33" s="30">
        <v>0</v>
      </c>
      <c r="K33" s="45">
        <v>26583.67</v>
      </c>
      <c r="L33" s="30">
        <v>0</v>
      </c>
      <c r="M33" s="30">
        <v>83688.81</v>
      </c>
      <c r="N33" s="30">
        <v>0</v>
      </c>
      <c r="O33" s="30">
        <v>1767.38</v>
      </c>
      <c r="P33" s="11">
        <f t="shared" ref="P33:P38" si="3">(L33+M33+N33+O33)/(H33+I33+J33+K33)%</f>
        <v>45.800465817828545</v>
      </c>
      <c r="Q33" s="89" t="s">
        <v>114</v>
      </c>
      <c r="R33" s="90"/>
      <c r="S33" s="90"/>
      <c r="T33" s="90"/>
      <c r="U33" s="90"/>
      <c r="V33" s="90"/>
    </row>
    <row r="34" spans="1:23" customFormat="1" ht="255.75" customHeight="1">
      <c r="A34" s="27">
        <v>12</v>
      </c>
      <c r="B34" s="32" t="s">
        <v>25</v>
      </c>
      <c r="C34" s="32" t="s">
        <v>88</v>
      </c>
      <c r="D34" s="29">
        <v>306.36</v>
      </c>
      <c r="E34" s="29">
        <v>0</v>
      </c>
      <c r="F34" s="29">
        <v>0</v>
      </c>
      <c r="G34" s="29">
        <v>0</v>
      </c>
      <c r="H34" s="33">
        <v>306.36</v>
      </c>
      <c r="I34" s="33">
        <v>0</v>
      </c>
      <c r="J34" s="33">
        <v>0</v>
      </c>
      <c r="K34" s="33">
        <v>0</v>
      </c>
      <c r="L34" s="29">
        <v>306.36</v>
      </c>
      <c r="M34" s="22">
        <v>0</v>
      </c>
      <c r="N34" s="22">
        <v>0</v>
      </c>
      <c r="O34" s="22">
        <v>0</v>
      </c>
      <c r="P34" s="11">
        <f t="shared" si="3"/>
        <v>100</v>
      </c>
      <c r="Q34" s="108" t="s">
        <v>115</v>
      </c>
      <c r="R34" s="90"/>
      <c r="S34" s="90"/>
      <c r="T34" s="90"/>
      <c r="U34" s="90"/>
      <c r="V34" s="90"/>
    </row>
    <row r="35" spans="1:23" customFormat="1" ht="197.25" customHeight="1">
      <c r="A35" s="27">
        <v>13</v>
      </c>
      <c r="B35" s="28" t="s">
        <v>31</v>
      </c>
      <c r="C35" s="72" t="s">
        <v>89</v>
      </c>
      <c r="D35" s="37">
        <f>D37+D36+D38</f>
        <v>80128.509999999995</v>
      </c>
      <c r="E35" s="37">
        <f t="shared" ref="E35:O35" si="4">E37+E36+E38</f>
        <v>7981.47</v>
      </c>
      <c r="F35" s="37">
        <f t="shared" si="4"/>
        <v>397.73</v>
      </c>
      <c r="G35" s="37">
        <f t="shared" si="4"/>
        <v>513.03</v>
      </c>
      <c r="H35" s="37">
        <f>H36+H37+H38</f>
        <v>80128.509999999995</v>
      </c>
      <c r="I35" s="37">
        <f>I36+I37+I38</f>
        <v>7981.47</v>
      </c>
      <c r="J35" s="37">
        <f>J36+J37+J38</f>
        <v>397.73</v>
      </c>
      <c r="K35" s="37">
        <f>K36+K37+K38</f>
        <v>513.03</v>
      </c>
      <c r="L35" s="37">
        <f t="shared" si="4"/>
        <v>79328.509999999995</v>
      </c>
      <c r="M35" s="37">
        <f t="shared" si="4"/>
        <v>7981.47</v>
      </c>
      <c r="N35" s="37">
        <f t="shared" si="4"/>
        <v>397.73</v>
      </c>
      <c r="O35" s="37">
        <f t="shared" si="4"/>
        <v>513.03</v>
      </c>
      <c r="P35" s="39">
        <f t="shared" si="3"/>
        <v>99.101333015205228</v>
      </c>
      <c r="Q35" s="106"/>
      <c r="R35" s="107"/>
      <c r="S35" s="107"/>
      <c r="T35" s="107"/>
      <c r="U35" s="107"/>
      <c r="V35" s="107"/>
    </row>
    <row r="36" spans="1:23" customFormat="1" ht="88.5" customHeight="1">
      <c r="A36" s="27"/>
      <c r="B36" s="38" t="s">
        <v>29</v>
      </c>
      <c r="C36" s="60"/>
      <c r="D36" s="29">
        <v>19111.11</v>
      </c>
      <c r="E36" s="29">
        <v>0</v>
      </c>
      <c r="F36" s="29">
        <v>0</v>
      </c>
      <c r="G36" s="29">
        <v>0</v>
      </c>
      <c r="H36" s="29">
        <v>19111.11</v>
      </c>
      <c r="I36" s="29">
        <v>0</v>
      </c>
      <c r="J36" s="29">
        <v>0</v>
      </c>
      <c r="K36" s="29">
        <v>0</v>
      </c>
      <c r="L36" s="29">
        <v>19111.11</v>
      </c>
      <c r="M36" s="29">
        <v>0</v>
      </c>
      <c r="N36" s="29">
        <v>0</v>
      </c>
      <c r="O36" s="29">
        <v>0</v>
      </c>
      <c r="P36" s="40">
        <f t="shared" si="3"/>
        <v>100</v>
      </c>
      <c r="Q36" s="108" t="s">
        <v>116</v>
      </c>
      <c r="R36" s="90"/>
      <c r="S36" s="90"/>
      <c r="T36" s="90"/>
      <c r="U36" s="90"/>
      <c r="V36" s="90"/>
    </row>
    <row r="37" spans="1:23" customFormat="1" ht="270.75" customHeight="1">
      <c r="A37" s="27"/>
      <c r="B37" s="38" t="s">
        <v>30</v>
      </c>
      <c r="C37" s="60"/>
      <c r="D37" s="33">
        <v>23024.98</v>
      </c>
      <c r="E37" s="33">
        <v>149.25</v>
      </c>
      <c r="F37" s="33">
        <v>397.73</v>
      </c>
      <c r="G37" s="33">
        <v>513.03</v>
      </c>
      <c r="H37" s="33">
        <v>23024.98</v>
      </c>
      <c r="I37" s="33">
        <v>149.25</v>
      </c>
      <c r="J37" s="33">
        <v>397.73</v>
      </c>
      <c r="K37" s="33">
        <v>513.03</v>
      </c>
      <c r="L37" s="33">
        <v>23024.98</v>
      </c>
      <c r="M37" s="33">
        <v>149.25</v>
      </c>
      <c r="N37" s="33">
        <v>397.73</v>
      </c>
      <c r="O37" s="33">
        <v>513.03</v>
      </c>
      <c r="P37" s="31">
        <f t="shared" si="3"/>
        <v>100</v>
      </c>
      <c r="Q37" s="108" t="s">
        <v>117</v>
      </c>
      <c r="R37" s="90"/>
      <c r="S37" s="90"/>
      <c r="T37" s="90"/>
      <c r="U37" s="90"/>
      <c r="V37" s="90"/>
    </row>
    <row r="38" spans="1:23" customFormat="1" ht="215.25" customHeight="1">
      <c r="A38" s="27"/>
      <c r="B38" s="38" t="s">
        <v>28</v>
      </c>
      <c r="C38" s="60"/>
      <c r="D38" s="29">
        <v>37992.42</v>
      </c>
      <c r="E38" s="29">
        <v>7832.22</v>
      </c>
      <c r="F38" s="29">
        <v>0</v>
      </c>
      <c r="G38" s="29">
        <v>0</v>
      </c>
      <c r="H38" s="29">
        <v>37992.42</v>
      </c>
      <c r="I38" s="29">
        <v>7832.22</v>
      </c>
      <c r="J38" s="29">
        <v>0</v>
      </c>
      <c r="K38" s="29">
        <v>0</v>
      </c>
      <c r="L38" s="29">
        <v>37192.42</v>
      </c>
      <c r="M38" s="29">
        <v>7832.22</v>
      </c>
      <c r="N38" s="29">
        <v>0</v>
      </c>
      <c r="O38" s="29">
        <v>0</v>
      </c>
      <c r="P38" s="40">
        <f t="shared" si="3"/>
        <v>98.254214326615553</v>
      </c>
      <c r="Q38" s="108" t="s">
        <v>118</v>
      </c>
      <c r="R38" s="90"/>
      <c r="S38" s="90"/>
      <c r="T38" s="90"/>
      <c r="U38" s="90"/>
      <c r="V38" s="90"/>
    </row>
    <row r="39" spans="1:23" customFormat="1" ht="255" customHeight="1">
      <c r="A39" s="27">
        <v>14</v>
      </c>
      <c r="B39" s="28" t="s">
        <v>43</v>
      </c>
      <c r="C39" s="32" t="s">
        <v>78</v>
      </c>
      <c r="D39" s="30">
        <v>6020</v>
      </c>
      <c r="E39" s="30">
        <v>3984.18</v>
      </c>
      <c r="F39" s="10">
        <v>0</v>
      </c>
      <c r="G39" s="10">
        <v>0</v>
      </c>
      <c r="H39" s="30">
        <v>6020</v>
      </c>
      <c r="I39" s="30">
        <v>3984.18</v>
      </c>
      <c r="J39" s="30">
        <v>0</v>
      </c>
      <c r="K39" s="30">
        <v>0</v>
      </c>
      <c r="L39" s="30">
        <v>5354.67</v>
      </c>
      <c r="M39" s="30">
        <v>3984.18</v>
      </c>
      <c r="N39" s="30">
        <v>0</v>
      </c>
      <c r="O39" s="30">
        <v>0</v>
      </c>
      <c r="P39" s="40">
        <f t="shared" si="0"/>
        <v>93.349479917394518</v>
      </c>
      <c r="Q39" s="109" t="s">
        <v>120</v>
      </c>
      <c r="R39" s="90"/>
      <c r="S39" s="90"/>
      <c r="T39" s="90"/>
      <c r="U39" s="90"/>
      <c r="V39" s="90"/>
    </row>
    <row r="40" spans="1:23" customFormat="1" ht="178.5" customHeight="1">
      <c r="A40" s="27">
        <v>15</v>
      </c>
      <c r="B40" s="28" t="s">
        <v>44</v>
      </c>
      <c r="C40" s="20" t="s">
        <v>90</v>
      </c>
      <c r="D40" s="10">
        <v>96.41</v>
      </c>
      <c r="E40" s="10">
        <v>0</v>
      </c>
      <c r="F40" s="10">
        <v>0</v>
      </c>
      <c r="G40" s="10">
        <v>0</v>
      </c>
      <c r="H40" s="30">
        <v>96.41</v>
      </c>
      <c r="I40" s="30">
        <v>0</v>
      </c>
      <c r="J40" s="30">
        <v>0</v>
      </c>
      <c r="K40" s="30">
        <v>0</v>
      </c>
      <c r="L40" s="30">
        <v>96.41</v>
      </c>
      <c r="M40" s="30">
        <v>0</v>
      </c>
      <c r="N40" s="10">
        <v>0</v>
      </c>
      <c r="O40" s="10">
        <v>0</v>
      </c>
      <c r="P40" s="11">
        <f t="shared" si="0"/>
        <v>100</v>
      </c>
      <c r="Q40" s="101" t="s">
        <v>119</v>
      </c>
      <c r="R40" s="102"/>
      <c r="S40" s="102"/>
      <c r="T40" s="102"/>
      <c r="U40" s="102"/>
      <c r="V40" s="102"/>
    </row>
    <row r="41" spans="1:23" customFormat="1" ht="75">
      <c r="A41" s="27">
        <v>16</v>
      </c>
      <c r="B41" s="28" t="s">
        <v>45</v>
      </c>
      <c r="C41" s="146" t="s">
        <v>91</v>
      </c>
      <c r="D41" s="34">
        <f t="shared" ref="D41:O41" si="5">D42+D43+D44</f>
        <v>28388.400000000001</v>
      </c>
      <c r="E41" s="34">
        <f t="shared" si="5"/>
        <v>19265.98</v>
      </c>
      <c r="F41" s="34">
        <f t="shared" si="5"/>
        <v>0</v>
      </c>
      <c r="G41" s="34">
        <f t="shared" si="5"/>
        <v>0</v>
      </c>
      <c r="H41" s="34">
        <f t="shared" si="5"/>
        <v>28388.400000000001</v>
      </c>
      <c r="I41" s="34">
        <f t="shared" si="5"/>
        <v>19265.98</v>
      </c>
      <c r="J41" s="34">
        <f t="shared" si="5"/>
        <v>0</v>
      </c>
      <c r="K41" s="34">
        <f t="shared" si="5"/>
        <v>0</v>
      </c>
      <c r="L41" s="34">
        <f t="shared" si="5"/>
        <v>21143.100000000002</v>
      </c>
      <c r="M41" s="34">
        <f t="shared" si="5"/>
        <v>19265.98</v>
      </c>
      <c r="N41" s="34">
        <f t="shared" si="5"/>
        <v>0</v>
      </c>
      <c r="O41" s="25">
        <f t="shared" si="5"/>
        <v>0</v>
      </c>
      <c r="P41" s="11">
        <f t="shared" si="0"/>
        <v>84.796150951916701</v>
      </c>
      <c r="Q41" s="103"/>
      <c r="R41" s="104"/>
      <c r="S41" s="104"/>
      <c r="T41" s="104"/>
      <c r="U41" s="104"/>
      <c r="V41" s="104"/>
    </row>
    <row r="42" spans="1:23" customFormat="1" ht="225.75" customHeight="1">
      <c r="A42" s="27"/>
      <c r="B42" s="38" t="s">
        <v>46</v>
      </c>
      <c r="C42" s="147"/>
      <c r="D42" s="30">
        <v>994.52</v>
      </c>
      <c r="E42" s="30">
        <v>0</v>
      </c>
      <c r="F42" s="30">
        <v>0</v>
      </c>
      <c r="G42" s="30">
        <v>0</v>
      </c>
      <c r="H42" s="30">
        <v>994.52</v>
      </c>
      <c r="I42" s="30">
        <v>0</v>
      </c>
      <c r="J42" s="30">
        <v>0</v>
      </c>
      <c r="K42" s="30">
        <v>0</v>
      </c>
      <c r="L42" s="30">
        <v>947.02</v>
      </c>
      <c r="M42" s="30">
        <v>0</v>
      </c>
      <c r="N42" s="30">
        <v>0</v>
      </c>
      <c r="O42" s="10">
        <v>0</v>
      </c>
      <c r="P42" s="11">
        <f t="shared" si="0"/>
        <v>95.223826569601414</v>
      </c>
      <c r="Q42" s="97" t="s">
        <v>121</v>
      </c>
      <c r="R42" s="90"/>
      <c r="S42" s="90"/>
      <c r="T42" s="90"/>
      <c r="U42" s="90"/>
      <c r="V42" s="90"/>
    </row>
    <row r="43" spans="1:23" customFormat="1" ht="297.75" customHeight="1">
      <c r="A43" s="27"/>
      <c r="B43" s="38" t="s">
        <v>47</v>
      </c>
      <c r="C43" s="147"/>
      <c r="D43" s="30">
        <v>26303.43</v>
      </c>
      <c r="E43" s="30">
        <v>19265.98</v>
      </c>
      <c r="F43" s="30">
        <v>0</v>
      </c>
      <c r="G43" s="30">
        <v>0</v>
      </c>
      <c r="H43" s="30">
        <v>26303.43</v>
      </c>
      <c r="I43" s="30">
        <v>19265.98</v>
      </c>
      <c r="J43" s="30">
        <v>0</v>
      </c>
      <c r="K43" s="30">
        <v>0</v>
      </c>
      <c r="L43" s="30">
        <v>20196.080000000002</v>
      </c>
      <c r="M43" s="30">
        <v>19265.98</v>
      </c>
      <c r="N43" s="30">
        <v>0</v>
      </c>
      <c r="O43" s="10">
        <v>0</v>
      </c>
      <c r="P43" s="11">
        <f t="shared" si="0"/>
        <v>86.597697885489396</v>
      </c>
      <c r="Q43" s="97" t="s">
        <v>122</v>
      </c>
      <c r="R43" s="90"/>
      <c r="S43" s="90"/>
      <c r="T43" s="90"/>
      <c r="U43" s="90"/>
      <c r="V43" s="90"/>
    </row>
    <row r="44" spans="1:23" customFormat="1" ht="108.75" customHeight="1">
      <c r="A44" s="27"/>
      <c r="B44" s="38" t="s">
        <v>48</v>
      </c>
      <c r="C44" s="148"/>
      <c r="D44" s="30">
        <v>1090.45</v>
      </c>
      <c r="E44" s="30">
        <v>0</v>
      </c>
      <c r="F44" s="30">
        <v>0</v>
      </c>
      <c r="G44" s="30">
        <v>0</v>
      </c>
      <c r="H44" s="30">
        <v>1090.45</v>
      </c>
      <c r="I44" s="30">
        <v>0</v>
      </c>
      <c r="J44" s="30">
        <v>0</v>
      </c>
      <c r="K44" s="30">
        <v>0</v>
      </c>
      <c r="L44" s="30">
        <v>0</v>
      </c>
      <c r="M44" s="30">
        <v>0</v>
      </c>
      <c r="N44" s="30">
        <v>0</v>
      </c>
      <c r="O44" s="10">
        <v>0</v>
      </c>
      <c r="P44" s="11">
        <f t="shared" si="0"/>
        <v>0</v>
      </c>
      <c r="Q44" s="105" t="s">
        <v>123</v>
      </c>
      <c r="R44" s="90"/>
      <c r="S44" s="90"/>
      <c r="T44" s="90"/>
      <c r="U44" s="90"/>
      <c r="V44" s="90"/>
    </row>
    <row r="45" spans="1:23" customFormat="1" ht="215.25" customHeight="1">
      <c r="A45" s="27">
        <v>17</v>
      </c>
      <c r="B45" s="38" t="s">
        <v>49</v>
      </c>
      <c r="C45" s="41" t="s">
        <v>92</v>
      </c>
      <c r="D45" s="30">
        <v>4074.09</v>
      </c>
      <c r="E45" s="30">
        <v>0</v>
      </c>
      <c r="F45" s="30">
        <v>0</v>
      </c>
      <c r="G45" s="30">
        <v>0</v>
      </c>
      <c r="H45" s="30">
        <v>4074.09</v>
      </c>
      <c r="I45" s="30">
        <v>0</v>
      </c>
      <c r="J45" s="30">
        <v>0</v>
      </c>
      <c r="K45" s="30">
        <v>0</v>
      </c>
      <c r="L45" s="30">
        <v>4074.09</v>
      </c>
      <c r="M45" s="30">
        <v>0</v>
      </c>
      <c r="N45" s="10">
        <v>0</v>
      </c>
      <c r="O45" s="10">
        <v>0</v>
      </c>
      <c r="P45" s="11">
        <f t="shared" si="0"/>
        <v>100</v>
      </c>
      <c r="Q45" s="97" t="s">
        <v>124</v>
      </c>
      <c r="R45" s="90"/>
      <c r="S45" s="90"/>
      <c r="T45" s="90"/>
      <c r="U45" s="90"/>
      <c r="V45" s="90"/>
    </row>
    <row r="46" spans="1:23" customFormat="1" ht="160.5" customHeight="1">
      <c r="A46" s="27">
        <v>18</v>
      </c>
      <c r="B46" s="28" t="s">
        <v>24</v>
      </c>
      <c r="C46" s="32" t="s">
        <v>50</v>
      </c>
      <c r="D46" s="29">
        <v>151.19999999999999</v>
      </c>
      <c r="E46" s="29">
        <v>0</v>
      </c>
      <c r="F46" s="29">
        <v>0</v>
      </c>
      <c r="G46" s="29">
        <v>0</v>
      </c>
      <c r="H46" s="33">
        <v>151.19999999999999</v>
      </c>
      <c r="I46" s="29">
        <v>0</v>
      </c>
      <c r="J46" s="29">
        <v>0</v>
      </c>
      <c r="K46" s="29">
        <v>0</v>
      </c>
      <c r="L46" s="29">
        <v>151.19999999999999</v>
      </c>
      <c r="M46" s="29">
        <v>0</v>
      </c>
      <c r="N46" s="29">
        <v>0</v>
      </c>
      <c r="O46" s="22">
        <v>0</v>
      </c>
      <c r="P46" s="11">
        <f t="shared" si="0"/>
        <v>100</v>
      </c>
      <c r="Q46" s="98" t="s">
        <v>125</v>
      </c>
      <c r="R46" s="90"/>
      <c r="S46" s="90"/>
      <c r="T46" s="90"/>
      <c r="U46" s="90"/>
      <c r="V46" s="90"/>
    </row>
    <row r="47" spans="1:23" customFormat="1" ht="195" customHeight="1">
      <c r="A47" s="27">
        <v>19</v>
      </c>
      <c r="B47" s="28" t="s">
        <v>51</v>
      </c>
      <c r="C47" s="32" t="s">
        <v>93</v>
      </c>
      <c r="D47" s="29">
        <v>1500</v>
      </c>
      <c r="E47" s="29">
        <v>2395.4699999999998</v>
      </c>
      <c r="F47" s="29">
        <v>2335.86</v>
      </c>
      <c r="G47" s="42">
        <v>0</v>
      </c>
      <c r="H47" s="29">
        <v>1500</v>
      </c>
      <c r="I47" s="29">
        <v>2395.4699999999998</v>
      </c>
      <c r="J47" s="29">
        <v>2335.86</v>
      </c>
      <c r="K47" s="29">
        <v>0</v>
      </c>
      <c r="L47" s="29">
        <v>1500</v>
      </c>
      <c r="M47" s="29">
        <v>2395.4699999999998</v>
      </c>
      <c r="N47" s="29">
        <v>2335.86</v>
      </c>
      <c r="O47" s="22">
        <v>0</v>
      </c>
      <c r="P47" s="11">
        <f t="shared" si="0"/>
        <v>100</v>
      </c>
      <c r="Q47" s="99" t="s">
        <v>126</v>
      </c>
      <c r="R47" s="90"/>
      <c r="S47" s="90"/>
      <c r="T47" s="90"/>
      <c r="U47" s="90"/>
      <c r="V47" s="90"/>
      <c r="W47" s="70"/>
    </row>
    <row r="48" spans="1:23" customFormat="1" ht="242.25" customHeight="1">
      <c r="A48" s="27">
        <v>20</v>
      </c>
      <c r="B48" s="28" t="s">
        <v>65</v>
      </c>
      <c r="C48" s="32" t="s">
        <v>66</v>
      </c>
      <c r="D48" s="29">
        <v>564.01</v>
      </c>
      <c r="E48" s="29">
        <v>0</v>
      </c>
      <c r="F48" s="29">
        <v>0</v>
      </c>
      <c r="G48" s="29">
        <v>0</v>
      </c>
      <c r="H48" s="29">
        <v>564.01</v>
      </c>
      <c r="I48" s="29">
        <v>0</v>
      </c>
      <c r="J48" s="29">
        <v>0</v>
      </c>
      <c r="K48" s="29">
        <v>0</v>
      </c>
      <c r="L48" s="29">
        <v>314.01</v>
      </c>
      <c r="M48" s="29">
        <v>0</v>
      </c>
      <c r="N48" s="29">
        <v>0</v>
      </c>
      <c r="O48" s="29">
        <v>0</v>
      </c>
      <c r="P48" s="11">
        <f t="shared" si="0"/>
        <v>55.674544777574859</v>
      </c>
      <c r="Q48" s="100" t="s">
        <v>127</v>
      </c>
      <c r="R48" s="90"/>
      <c r="S48" s="90"/>
      <c r="T48" s="90"/>
      <c r="U48" s="90"/>
      <c r="V48" s="90"/>
    </row>
    <row r="49" spans="1:23" s="2" customFormat="1" ht="236.25" customHeight="1">
      <c r="A49" s="77">
        <v>21</v>
      </c>
      <c r="B49" s="28" t="s">
        <v>52</v>
      </c>
      <c r="C49" s="28" t="s">
        <v>94</v>
      </c>
      <c r="D49" s="29">
        <v>1787.94</v>
      </c>
      <c r="E49" s="29">
        <v>28771.51</v>
      </c>
      <c r="F49" s="29">
        <v>3063.31</v>
      </c>
      <c r="G49" s="29">
        <v>0</v>
      </c>
      <c r="H49" s="29">
        <v>1787.94</v>
      </c>
      <c r="I49" s="29">
        <v>28771.51</v>
      </c>
      <c r="J49" s="29">
        <v>3063.31</v>
      </c>
      <c r="K49" s="29">
        <v>0</v>
      </c>
      <c r="L49" s="29">
        <v>1781.43</v>
      </c>
      <c r="M49" s="29">
        <v>28561.09</v>
      </c>
      <c r="N49" s="22">
        <v>2983.64</v>
      </c>
      <c r="O49" s="22">
        <v>0</v>
      </c>
      <c r="P49" s="12">
        <f>(L49+M49+N49+O49)/(H49+I49+J49+K49)%</f>
        <v>99.117859449967852</v>
      </c>
      <c r="Q49" s="89" t="s">
        <v>128</v>
      </c>
      <c r="R49" s="90"/>
      <c r="S49" s="90"/>
      <c r="T49" s="90"/>
      <c r="U49" s="90"/>
      <c r="V49" s="90"/>
    </row>
    <row r="50" spans="1:23" s="2" customFormat="1" ht="268.5" customHeight="1">
      <c r="A50" s="66">
        <v>22</v>
      </c>
      <c r="B50" s="75" t="s">
        <v>98</v>
      </c>
      <c r="C50" s="73" t="s">
        <v>95</v>
      </c>
      <c r="D50" s="46">
        <v>47201.38</v>
      </c>
      <c r="E50" s="46">
        <v>27580.87</v>
      </c>
      <c r="F50" s="46">
        <v>0</v>
      </c>
      <c r="G50" s="46">
        <v>0</v>
      </c>
      <c r="H50" s="46">
        <v>47201.38</v>
      </c>
      <c r="I50" s="46">
        <v>27580.87</v>
      </c>
      <c r="J50" s="46">
        <v>0</v>
      </c>
      <c r="K50" s="46">
        <v>0</v>
      </c>
      <c r="L50" s="46">
        <v>42418.06</v>
      </c>
      <c r="M50" s="47">
        <v>27073.82</v>
      </c>
      <c r="N50" s="47">
        <v>0</v>
      </c>
      <c r="O50" s="47">
        <v>0</v>
      </c>
      <c r="P50" s="48">
        <f>(L50+M50+N50+O50)/(H50+I50+J50+K50)%</f>
        <v>92.925634090977482</v>
      </c>
      <c r="Q50" s="89" t="s">
        <v>129</v>
      </c>
      <c r="R50" s="90"/>
      <c r="S50" s="90"/>
      <c r="T50" s="90"/>
      <c r="U50" s="90"/>
      <c r="V50" s="90"/>
    </row>
    <row r="51" spans="1:23" s="2" customFormat="1" ht="124.5" customHeight="1">
      <c r="A51" s="66">
        <v>23</v>
      </c>
      <c r="B51" s="74" t="s">
        <v>99</v>
      </c>
      <c r="C51" s="73" t="s">
        <v>96</v>
      </c>
      <c r="D51" s="67">
        <v>2180.91</v>
      </c>
      <c r="E51" s="46">
        <v>0</v>
      </c>
      <c r="F51" s="46">
        <v>0</v>
      </c>
      <c r="G51" s="46">
        <v>0</v>
      </c>
      <c r="H51" s="67">
        <v>2180.91</v>
      </c>
      <c r="I51" s="46">
        <v>0</v>
      </c>
      <c r="J51" s="46">
        <v>0</v>
      </c>
      <c r="K51" s="46">
        <v>0</v>
      </c>
      <c r="L51" s="46">
        <v>2180.91</v>
      </c>
      <c r="M51" s="47">
        <v>0</v>
      </c>
      <c r="N51" s="47">
        <v>0</v>
      </c>
      <c r="O51" s="47">
        <v>0</v>
      </c>
      <c r="P51" s="48">
        <f>(L51+M51+N51+O51)/(H51+I51+J51+K51)%</f>
        <v>100</v>
      </c>
      <c r="Q51" s="91" t="s">
        <v>130</v>
      </c>
      <c r="R51" s="92"/>
      <c r="S51" s="92"/>
      <c r="T51" s="92"/>
      <c r="U51" s="92"/>
      <c r="V51" s="93"/>
      <c r="W51" s="71"/>
    </row>
    <row r="52" spans="1:23" s="2" customFormat="1" ht="146.25" customHeight="1">
      <c r="A52" s="68">
        <v>24</v>
      </c>
      <c r="B52" s="69" t="s">
        <v>79</v>
      </c>
      <c r="C52" s="73" t="s">
        <v>97</v>
      </c>
      <c r="D52" s="67">
        <v>13.52</v>
      </c>
      <c r="E52" s="67">
        <v>0</v>
      </c>
      <c r="F52" s="67">
        <v>0</v>
      </c>
      <c r="G52" s="67">
        <v>0</v>
      </c>
      <c r="H52" s="67">
        <v>13.52</v>
      </c>
      <c r="I52" s="67">
        <v>0</v>
      </c>
      <c r="J52" s="67">
        <v>0</v>
      </c>
      <c r="K52" s="67">
        <v>0</v>
      </c>
      <c r="L52" s="67">
        <v>13.52</v>
      </c>
      <c r="M52" s="67">
        <v>0</v>
      </c>
      <c r="N52" s="67">
        <v>0</v>
      </c>
      <c r="O52" s="67">
        <v>0</v>
      </c>
      <c r="P52" s="48">
        <f>(L52+M52+N52+O52)/(H52+I52+J52+K52)%</f>
        <v>100</v>
      </c>
      <c r="Q52" s="91" t="s">
        <v>131</v>
      </c>
      <c r="R52" s="92"/>
      <c r="S52" s="92"/>
      <c r="T52" s="92"/>
      <c r="U52" s="92"/>
      <c r="V52" s="93"/>
      <c r="W52" s="71"/>
    </row>
    <row r="53" spans="1:23" s="8" customFormat="1" ht="27.75" customHeight="1">
      <c r="A53" s="50"/>
      <c r="B53" s="14"/>
      <c r="C53" s="15"/>
      <c r="D53" s="16">
        <f>D14+D15+D16+D17+D19+D20+D21+D22+D23+D24+D33+D34+D35+D39+D40+D41+D45+D46+D47+D48+D49+D50+D51+D52</f>
        <v>427216.11000000004</v>
      </c>
      <c r="E53" s="16">
        <f t="shared" ref="E53:O53" si="6">E14+E15+E16+E17+E19+E20+E21+E22+E23+E24+E33+E34+E35+E39+E40+E41+E45+E46+E47+E48+E49+E50+E51+E52</f>
        <v>685115.41500000004</v>
      </c>
      <c r="F53" s="16">
        <f t="shared" si="6"/>
        <v>24190.71</v>
      </c>
      <c r="G53" s="16">
        <f t="shared" si="6"/>
        <v>30406.429999999997</v>
      </c>
      <c r="H53" s="16">
        <f t="shared" si="6"/>
        <v>431167.25400000007</v>
      </c>
      <c r="I53" s="16">
        <f t="shared" si="6"/>
        <v>683569.82499999995</v>
      </c>
      <c r="J53" s="16">
        <f t="shared" si="6"/>
        <v>24285.71</v>
      </c>
      <c r="K53" s="16">
        <f t="shared" si="6"/>
        <v>30406.469999999998</v>
      </c>
      <c r="L53" s="16">
        <f t="shared" si="6"/>
        <v>410315.70799999998</v>
      </c>
      <c r="M53" s="16">
        <f t="shared" si="6"/>
        <v>585265.02499999979</v>
      </c>
      <c r="N53" s="16">
        <f t="shared" si="6"/>
        <v>22160.32</v>
      </c>
      <c r="O53" s="16">
        <f t="shared" si="6"/>
        <v>5113.8100000000004</v>
      </c>
      <c r="P53" s="78">
        <f>(L53+M53+N53+O53)/(H53+I53+J53+K53)%</f>
        <v>87.466159678154582</v>
      </c>
      <c r="Q53" s="94"/>
      <c r="R53" s="95"/>
      <c r="S53" s="95"/>
      <c r="T53" s="95"/>
      <c r="U53" s="95"/>
      <c r="V53" s="96"/>
      <c r="W53" s="71"/>
    </row>
    <row r="54" spans="1:23" s="2" customFormat="1">
      <c r="A54" s="51"/>
      <c r="B54" s="3"/>
      <c r="D54" s="3"/>
      <c r="H54" s="19"/>
      <c r="L54" s="19"/>
      <c r="Q54" s="1"/>
    </row>
    <row r="55" spans="1:23" s="2" customFormat="1" ht="24.75" customHeight="1">
      <c r="A55" s="51"/>
      <c r="B55" s="3"/>
      <c r="D55" s="56"/>
      <c r="H55" s="21"/>
      <c r="I55" s="56"/>
      <c r="L55" s="55"/>
      <c r="M55" s="56"/>
      <c r="Q55" s="1"/>
    </row>
    <row r="56" spans="1:23" s="2" customFormat="1" ht="27" customHeight="1">
      <c r="B56" s="138" t="s">
        <v>18</v>
      </c>
      <c r="C56" s="139"/>
      <c r="D56" s="139"/>
      <c r="E56" s="9"/>
      <c r="F56" s="9"/>
      <c r="G56" s="9"/>
      <c r="H56" s="9"/>
      <c r="I56" s="9"/>
      <c r="J56" s="9"/>
      <c r="K56" s="9"/>
      <c r="L56" s="9"/>
      <c r="M56" s="9"/>
      <c r="N56" s="136" t="s">
        <v>14</v>
      </c>
      <c r="O56" s="137"/>
      <c r="P56" s="137"/>
      <c r="Q56" s="137"/>
    </row>
    <row r="57" spans="1:23" s="2" customFormat="1">
      <c r="B57" s="3"/>
      <c r="L57" s="4"/>
      <c r="Q57" s="1"/>
    </row>
    <row r="58" spans="1:23" s="2" customFormat="1">
      <c r="B58" s="3"/>
      <c r="L58" s="4"/>
      <c r="Q58" s="1"/>
    </row>
    <row r="59" spans="1:23" s="2" customFormat="1">
      <c r="B59" s="3"/>
      <c r="L59" s="4"/>
      <c r="Q59" s="1"/>
    </row>
    <row r="60" spans="1:23" s="2" customFormat="1">
      <c r="B60" s="3"/>
      <c r="L60" s="4"/>
      <c r="Q60" s="1"/>
    </row>
    <row r="61" spans="1:23" s="2" customFormat="1">
      <c r="B61" s="3"/>
      <c r="L61" s="4"/>
      <c r="Q61" s="1"/>
    </row>
    <row r="62" spans="1:23" s="2" customFormat="1">
      <c r="B62" s="3"/>
      <c r="L62" s="4"/>
      <c r="Q62" s="1"/>
    </row>
    <row r="63" spans="1:23" s="2" customFormat="1">
      <c r="B63" s="3"/>
      <c r="L63" s="4"/>
      <c r="Q63" s="1"/>
    </row>
    <row r="64" spans="1:23" s="2" customFormat="1">
      <c r="B64" s="3"/>
      <c r="L64" s="4"/>
      <c r="Q64" s="1"/>
    </row>
    <row r="65" spans="2:17" s="2" customFormat="1">
      <c r="B65" s="3"/>
      <c r="L65" s="4"/>
      <c r="Q65" s="1"/>
    </row>
    <row r="66" spans="2:17" s="2" customFormat="1">
      <c r="B66" s="3"/>
      <c r="L66" s="4"/>
      <c r="Q66" s="1"/>
    </row>
    <row r="67" spans="2:17" s="2" customFormat="1">
      <c r="B67" s="3"/>
      <c r="L67" s="4"/>
      <c r="Q67" s="1"/>
    </row>
    <row r="68" spans="2:17" s="2" customFormat="1">
      <c r="B68" s="3"/>
      <c r="L68" s="4"/>
      <c r="Q68" s="1"/>
    </row>
    <row r="69" spans="2:17" s="2" customFormat="1">
      <c r="B69" s="3"/>
      <c r="L69" s="4"/>
      <c r="Q69" s="1"/>
    </row>
    <row r="70" spans="2:17" s="2" customFormat="1">
      <c r="B70" s="3"/>
      <c r="L70" s="4"/>
      <c r="Q70" s="1"/>
    </row>
    <row r="71" spans="2:17" s="2" customFormat="1">
      <c r="B71" s="3"/>
      <c r="L71" s="4"/>
      <c r="Q71" s="1"/>
    </row>
    <row r="72" spans="2:17" s="2" customFormat="1">
      <c r="B72" s="3"/>
      <c r="L72" s="4"/>
      <c r="Q72" s="1"/>
    </row>
    <row r="73" spans="2:17" s="2" customFormat="1">
      <c r="B73" s="3"/>
      <c r="L73" s="4"/>
      <c r="Q73" s="1"/>
    </row>
    <row r="74" spans="2:17" s="2" customFormat="1">
      <c r="B74" s="3"/>
      <c r="L74" s="4"/>
      <c r="Q74" s="1"/>
    </row>
    <row r="75" spans="2:17" s="2" customFormat="1">
      <c r="B75" s="3"/>
      <c r="L75" s="4"/>
      <c r="Q75" s="1"/>
    </row>
    <row r="76" spans="2:17" s="2" customFormat="1">
      <c r="B76" s="3"/>
      <c r="L76" s="4"/>
      <c r="Q76" s="1"/>
    </row>
    <row r="77" spans="2:17" s="2" customFormat="1">
      <c r="B77" s="3"/>
      <c r="L77" s="4"/>
      <c r="Q77" s="1"/>
    </row>
    <row r="78" spans="2:17" s="2" customFormat="1">
      <c r="B78" s="3"/>
      <c r="L78" s="4"/>
      <c r="Q78" s="1"/>
    </row>
    <row r="79" spans="2:17" s="2" customFormat="1">
      <c r="B79" s="3"/>
      <c r="L79" s="4"/>
      <c r="Q79" s="1"/>
    </row>
    <row r="80" spans="2:17" s="2" customFormat="1">
      <c r="B80" s="3"/>
      <c r="L80" s="4"/>
      <c r="Q80" s="1"/>
    </row>
    <row r="81" spans="2:17" s="2" customFormat="1">
      <c r="B81" s="3"/>
      <c r="L81" s="4"/>
      <c r="Q81" s="1"/>
    </row>
    <row r="82" spans="2:17" s="2" customFormat="1">
      <c r="B82" s="3"/>
      <c r="L82" s="4"/>
      <c r="Q82" s="1"/>
    </row>
    <row r="83" spans="2:17" s="2" customFormat="1">
      <c r="B83" s="3"/>
      <c r="L83" s="4"/>
      <c r="Q83" s="1"/>
    </row>
    <row r="84" spans="2:17" s="2" customFormat="1">
      <c r="B84" s="3"/>
      <c r="L84" s="4"/>
      <c r="Q84" s="1"/>
    </row>
    <row r="85" spans="2:17" s="2" customFormat="1">
      <c r="B85" s="3"/>
      <c r="L85" s="4"/>
      <c r="Q85" s="1"/>
    </row>
    <row r="86" spans="2:17" s="2" customFormat="1">
      <c r="B86" s="3"/>
      <c r="L86" s="4"/>
      <c r="Q86" s="1"/>
    </row>
    <row r="87" spans="2:17" s="2" customFormat="1">
      <c r="B87" s="3"/>
      <c r="L87" s="4"/>
      <c r="Q87" s="1"/>
    </row>
    <row r="88" spans="2:17" s="2" customFormat="1">
      <c r="B88" s="3"/>
      <c r="L88" s="4"/>
      <c r="Q88" s="1"/>
    </row>
    <row r="89" spans="2:17" s="2" customFormat="1">
      <c r="B89" s="3"/>
      <c r="L89" s="4"/>
      <c r="Q89" s="1"/>
    </row>
    <row r="90" spans="2:17" s="2" customFormat="1">
      <c r="B90" s="3"/>
      <c r="L90" s="4"/>
      <c r="Q90" s="1"/>
    </row>
    <row r="91" spans="2:17" s="2" customFormat="1">
      <c r="B91" s="3"/>
      <c r="L91" s="4"/>
      <c r="Q91" s="1"/>
    </row>
    <row r="92" spans="2:17" s="2" customFormat="1">
      <c r="B92" s="3"/>
      <c r="L92" s="4"/>
      <c r="Q92" s="1"/>
    </row>
    <row r="93" spans="2:17" s="2" customFormat="1">
      <c r="B93" s="3"/>
      <c r="L93" s="4"/>
      <c r="Q93" s="1"/>
    </row>
    <row r="94" spans="2:17" s="2" customFormat="1">
      <c r="B94" s="3"/>
      <c r="L94" s="4"/>
      <c r="Q94" s="1"/>
    </row>
    <row r="95" spans="2:17" s="2" customFormat="1">
      <c r="B95" s="3"/>
      <c r="L95" s="4"/>
      <c r="Q95" s="1"/>
    </row>
    <row r="96" spans="2:17" s="2" customFormat="1">
      <c r="B96" s="3"/>
      <c r="L96" s="4"/>
      <c r="Q96" s="1"/>
    </row>
    <row r="97" spans="2:17" s="2" customFormat="1">
      <c r="B97" s="3"/>
      <c r="L97" s="4"/>
      <c r="Q97" s="1"/>
    </row>
    <row r="98" spans="2:17" s="2" customFormat="1">
      <c r="B98" s="3"/>
      <c r="L98" s="4"/>
      <c r="Q98" s="1"/>
    </row>
    <row r="99" spans="2:17" s="2" customFormat="1">
      <c r="B99" s="3"/>
      <c r="L99" s="4"/>
      <c r="Q99" s="1"/>
    </row>
    <row r="100" spans="2:17" s="2" customFormat="1">
      <c r="B100" s="3"/>
      <c r="L100" s="4"/>
      <c r="Q100" s="1"/>
    </row>
    <row r="101" spans="2:17" s="2" customFormat="1">
      <c r="B101" s="3"/>
      <c r="L101" s="4"/>
      <c r="Q101" s="1"/>
    </row>
    <row r="102" spans="2:17" s="2" customFormat="1">
      <c r="B102" s="3"/>
      <c r="L102" s="4"/>
      <c r="Q102" s="1"/>
    </row>
    <row r="103" spans="2:17" s="2" customFormat="1">
      <c r="B103" s="3"/>
      <c r="L103" s="4"/>
      <c r="Q103" s="1"/>
    </row>
    <row r="104" spans="2:17" s="2" customFormat="1">
      <c r="B104" s="3"/>
      <c r="L104" s="4"/>
      <c r="Q104" s="1"/>
    </row>
    <row r="105" spans="2:17" s="2" customFormat="1">
      <c r="B105" s="3"/>
      <c r="L105" s="4"/>
      <c r="Q105" s="1"/>
    </row>
    <row r="106" spans="2:17" s="2" customFormat="1">
      <c r="B106" s="3"/>
      <c r="L106" s="4"/>
      <c r="Q106" s="1"/>
    </row>
    <row r="107" spans="2:17" s="2" customFormat="1">
      <c r="B107" s="3"/>
      <c r="L107" s="4"/>
      <c r="Q107" s="1"/>
    </row>
    <row r="108" spans="2:17" s="2" customFormat="1">
      <c r="B108" s="3"/>
      <c r="L108" s="4"/>
      <c r="Q108" s="1"/>
    </row>
    <row r="109" spans="2:17" s="2" customFormat="1">
      <c r="B109" s="3"/>
      <c r="L109" s="4"/>
      <c r="Q109" s="1"/>
    </row>
    <row r="110" spans="2:17" s="2" customFormat="1">
      <c r="B110" s="3"/>
      <c r="L110" s="4"/>
      <c r="Q110" s="1"/>
    </row>
    <row r="111" spans="2:17" s="2" customFormat="1">
      <c r="B111" s="3"/>
      <c r="L111" s="4"/>
      <c r="Q111" s="1"/>
    </row>
    <row r="112" spans="2:17" s="2" customFormat="1">
      <c r="B112" s="3"/>
      <c r="L112" s="4"/>
      <c r="Q112" s="1"/>
    </row>
  </sheetData>
  <mergeCells count="93">
    <mergeCell ref="P17:P18"/>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Q11:V13"/>
    <mergeCell ref="O17:O18"/>
    <mergeCell ref="N56:Q56"/>
    <mergeCell ref="B56:D56"/>
    <mergeCell ref="A8:Q8"/>
    <mergeCell ref="B9:Q9"/>
    <mergeCell ref="B10:O10"/>
    <mergeCell ref="C41:C44"/>
    <mergeCell ref="C24:C32"/>
    <mergeCell ref="E12:F12"/>
    <mergeCell ref="I12:J12"/>
    <mergeCell ref="M12:N12"/>
    <mergeCell ref="D12:D13"/>
    <mergeCell ref="H12:H13"/>
    <mergeCell ref="L12:L13"/>
    <mergeCell ref="B11:B13"/>
    <mergeCell ref="C11:C13"/>
    <mergeCell ref="A11:A13"/>
    <mergeCell ref="P11:P13"/>
    <mergeCell ref="D11:G11"/>
    <mergeCell ref="H11:K11"/>
    <mergeCell ref="L11:O11"/>
    <mergeCell ref="G12:G13"/>
    <mergeCell ref="K12:K13"/>
    <mergeCell ref="O12:O13"/>
    <mergeCell ref="Q14:V14"/>
    <mergeCell ref="Q15:V15"/>
    <mergeCell ref="Q16:V16"/>
    <mergeCell ref="Q17:V18"/>
    <mergeCell ref="Q19:V19"/>
    <mergeCell ref="Q20:V20"/>
    <mergeCell ref="Q21:V21"/>
    <mergeCell ref="Q22:V22"/>
    <mergeCell ref="Q23:V23"/>
    <mergeCell ref="Q24:V24"/>
    <mergeCell ref="Q25:V25"/>
    <mergeCell ref="Q28:V28"/>
    <mergeCell ref="Q29:V29"/>
    <mergeCell ref="Q26:V27"/>
    <mergeCell ref="Q30:V30"/>
    <mergeCell ref="Q31:V31"/>
    <mergeCell ref="Q32:V32"/>
    <mergeCell ref="Q33:V33"/>
    <mergeCell ref="Q34:V34"/>
    <mergeCell ref="Q35:V35"/>
    <mergeCell ref="Q36:V36"/>
    <mergeCell ref="Q37:V37"/>
    <mergeCell ref="Q38:V38"/>
    <mergeCell ref="Q39:V39"/>
    <mergeCell ref="Q40:V40"/>
    <mergeCell ref="Q41:V41"/>
    <mergeCell ref="Q42:V42"/>
    <mergeCell ref="Q43:V43"/>
    <mergeCell ref="Q44:V44"/>
    <mergeCell ref="Q50:V50"/>
    <mergeCell ref="Q51:V51"/>
    <mergeCell ref="Q52:V52"/>
    <mergeCell ref="Q53:V53"/>
    <mergeCell ref="Q45:V45"/>
    <mergeCell ref="Q46:V46"/>
    <mergeCell ref="Q47:V47"/>
    <mergeCell ref="Q48:V48"/>
    <mergeCell ref="Q49:V49"/>
    <mergeCell ref="P26:P27"/>
    <mergeCell ref="O26:O27"/>
    <mergeCell ref="N26:N27"/>
    <mergeCell ref="M26:M27"/>
    <mergeCell ref="L26:L27"/>
    <mergeCell ref="K26:K27"/>
    <mergeCell ref="J26:J27"/>
    <mergeCell ref="I26:I27"/>
    <mergeCell ref="G26:G27"/>
    <mergeCell ref="F26:F27"/>
    <mergeCell ref="E26:E27"/>
    <mergeCell ref="H26:H27"/>
    <mergeCell ref="D26:D27"/>
    <mergeCell ref="B26:B27"/>
    <mergeCell ref="A26:A27"/>
  </mergeCells>
  <phoneticPr fontId="1" type="noConversion"/>
  <printOptions horizontalCentered="1"/>
  <pageMargins left="0.19685039370078741" right="0.19685039370078741" top="0.39370078740157483" bottom="0.19685039370078741" header="0" footer="0"/>
  <pageSetup paperSize="9" scale="33" fitToHeight="8" orientation="landscape" r:id="rId1"/>
  <headerFooter differentFirst="1" alignWithMargins="0">
    <oddHeader>&amp;C&amp;P</oddHeader>
  </headerFooter>
</worksheet>
</file>

<file path=xl/worksheets/sheet2.xml><?xml version="1.0" encoding="utf-8"?>
<worksheet xmlns="http://schemas.openxmlformats.org/spreadsheetml/2006/main" xmlns:r="http://schemas.openxmlformats.org/officeDocument/2006/relationships">
  <dimension ref="A1:Q81"/>
  <sheetViews>
    <sheetView topLeftCell="A4" zoomScale="67" zoomScaleNormal="67" workbookViewId="0">
      <selection activeCell="A21" sqref="A21"/>
    </sheetView>
  </sheetViews>
  <sheetFormatPr defaultColWidth="9.140625" defaultRowHeight="15"/>
  <cols>
    <col min="1" max="1" width="4" style="2" bestFit="1" customWidth="1"/>
    <col min="2" max="2" width="23.7109375" style="3" customWidth="1"/>
    <col min="3" max="3" width="18.7109375" style="2" customWidth="1"/>
    <col min="4" max="5" width="12.28515625" style="2" customWidth="1"/>
    <col min="6" max="7" width="10.5703125" style="2" customWidth="1"/>
    <col min="8" max="8" width="11.85546875" style="2" customWidth="1"/>
    <col min="9" max="9" width="12.7109375" style="2" customWidth="1"/>
    <col min="10" max="10" width="10.5703125" style="2" customWidth="1"/>
    <col min="11" max="11" width="10" style="2" customWidth="1"/>
    <col min="12" max="12" width="11.85546875" style="4" customWidth="1"/>
    <col min="13" max="13" width="12.140625" style="2" customWidth="1"/>
    <col min="14" max="14" width="10.85546875" style="2" customWidth="1"/>
    <col min="15" max="15" width="9.7109375" style="2" customWidth="1"/>
    <col min="16" max="16" width="10.5703125" style="2" customWidth="1"/>
    <col min="17" max="17" width="112.42578125" style="1" customWidth="1"/>
    <col min="18" max="16384" width="9.140625" style="5"/>
  </cols>
  <sheetData>
    <row r="1" spans="1:17" s="2" customFormat="1" ht="18.75">
      <c r="B1" s="3"/>
      <c r="L1" s="4"/>
      <c r="Q1" s="18" t="s">
        <v>15</v>
      </c>
    </row>
    <row r="2" spans="1:17" s="2" customFormat="1" ht="18.75">
      <c r="B2" s="3"/>
      <c r="L2" s="4"/>
      <c r="Q2" s="18" t="s">
        <v>16</v>
      </c>
    </row>
    <row r="3" spans="1:17" s="2" customFormat="1" ht="18.75">
      <c r="B3" s="3"/>
      <c r="L3" s="4"/>
      <c r="Q3" s="18" t="s">
        <v>17</v>
      </c>
    </row>
    <row r="4" spans="1:17" s="2" customFormat="1" ht="18.75">
      <c r="B4" s="3"/>
      <c r="L4" s="4"/>
      <c r="Q4" s="44" t="s">
        <v>57</v>
      </c>
    </row>
    <row r="5" spans="1:17" s="2" customFormat="1" ht="21">
      <c r="A5" s="140" t="s">
        <v>58</v>
      </c>
      <c r="B5" s="140"/>
      <c r="C5" s="140"/>
      <c r="D5" s="140"/>
      <c r="E5" s="140"/>
      <c r="F5" s="140"/>
      <c r="G5" s="140"/>
      <c r="H5" s="140"/>
      <c r="I5" s="140"/>
      <c r="J5" s="140"/>
      <c r="K5" s="140"/>
      <c r="L5" s="140"/>
      <c r="M5" s="140"/>
      <c r="N5" s="140"/>
      <c r="O5" s="140"/>
      <c r="P5" s="140"/>
      <c r="Q5" s="141"/>
    </row>
    <row r="6" spans="1:17" s="2" customFormat="1">
      <c r="B6" s="142" t="s">
        <v>1</v>
      </c>
      <c r="C6" s="143"/>
      <c r="D6" s="143"/>
      <c r="E6" s="143"/>
      <c r="F6" s="143"/>
      <c r="G6" s="143"/>
      <c r="H6" s="143"/>
      <c r="I6" s="143"/>
      <c r="J6" s="143"/>
      <c r="K6" s="143"/>
      <c r="L6" s="143"/>
      <c r="M6" s="143"/>
      <c r="N6" s="143"/>
      <c r="O6" s="143"/>
      <c r="P6" s="143"/>
      <c r="Q6" s="143"/>
    </row>
    <row r="7" spans="1:17" s="2" customFormat="1">
      <c r="A7" s="7"/>
      <c r="B7" s="144" t="s">
        <v>9</v>
      </c>
      <c r="C7" s="144"/>
      <c r="D7" s="145"/>
      <c r="E7" s="145"/>
      <c r="F7" s="145"/>
      <c r="G7" s="145"/>
      <c r="H7" s="145"/>
      <c r="I7" s="145"/>
      <c r="J7" s="145"/>
      <c r="K7" s="145"/>
      <c r="L7" s="145"/>
      <c r="M7" s="145"/>
      <c r="N7" s="145"/>
      <c r="O7" s="145"/>
      <c r="P7" s="61"/>
      <c r="Q7" s="1"/>
    </row>
    <row r="8" spans="1:17" s="2" customFormat="1" ht="36.75" customHeight="1">
      <c r="A8" s="127" t="s">
        <v>2</v>
      </c>
      <c r="B8" s="124" t="s">
        <v>13</v>
      </c>
      <c r="C8" s="124" t="s">
        <v>12</v>
      </c>
      <c r="D8" s="131" t="s">
        <v>11</v>
      </c>
      <c r="E8" s="132"/>
      <c r="F8" s="132"/>
      <c r="G8" s="133"/>
      <c r="H8" s="131" t="s">
        <v>10</v>
      </c>
      <c r="I8" s="132"/>
      <c r="J8" s="132"/>
      <c r="K8" s="133"/>
      <c r="L8" s="131" t="s">
        <v>8</v>
      </c>
      <c r="M8" s="132"/>
      <c r="N8" s="132"/>
      <c r="O8" s="133"/>
      <c r="P8" s="124" t="s">
        <v>0</v>
      </c>
      <c r="Q8" s="157" t="s">
        <v>19</v>
      </c>
    </row>
    <row r="9" spans="1:17" s="2" customFormat="1" ht="25.5" customHeight="1">
      <c r="A9" s="128"/>
      <c r="B9" s="125"/>
      <c r="C9" s="125"/>
      <c r="D9" s="124" t="s">
        <v>4</v>
      </c>
      <c r="E9" s="131" t="s">
        <v>3</v>
      </c>
      <c r="F9" s="133"/>
      <c r="G9" s="124" t="s">
        <v>7</v>
      </c>
      <c r="H9" s="124" t="s">
        <v>4</v>
      </c>
      <c r="I9" s="131" t="s">
        <v>3</v>
      </c>
      <c r="J9" s="133"/>
      <c r="K9" s="124" t="s">
        <v>7</v>
      </c>
      <c r="L9" s="149" t="s">
        <v>4</v>
      </c>
      <c r="M9" s="131" t="s">
        <v>3</v>
      </c>
      <c r="N9" s="133"/>
      <c r="O9" s="124" t="s">
        <v>7</v>
      </c>
      <c r="P9" s="130"/>
      <c r="Q9" s="158"/>
    </row>
    <row r="10" spans="1:17" s="2" customFormat="1" ht="27.75" customHeight="1">
      <c r="A10" s="129"/>
      <c r="B10" s="126"/>
      <c r="C10" s="126"/>
      <c r="D10" s="126"/>
      <c r="E10" s="43" t="s">
        <v>6</v>
      </c>
      <c r="F10" s="43" t="s">
        <v>5</v>
      </c>
      <c r="G10" s="85"/>
      <c r="H10" s="126"/>
      <c r="I10" s="43" t="s">
        <v>6</v>
      </c>
      <c r="J10" s="43" t="s">
        <v>5</v>
      </c>
      <c r="K10" s="85"/>
      <c r="L10" s="150"/>
      <c r="M10" s="43" t="s">
        <v>6</v>
      </c>
      <c r="N10" s="43" t="s">
        <v>5</v>
      </c>
      <c r="O10" s="85"/>
      <c r="P10" s="80"/>
      <c r="Q10" s="159"/>
    </row>
    <row r="11" spans="1:17" customFormat="1" ht="204.75" customHeight="1">
      <c r="A11" s="57">
        <v>11</v>
      </c>
      <c r="B11" s="28" t="s">
        <v>55</v>
      </c>
      <c r="C11" s="32" t="s">
        <v>38</v>
      </c>
      <c r="D11" s="29">
        <v>0</v>
      </c>
      <c r="E11" s="29">
        <v>0</v>
      </c>
      <c r="F11" s="29">
        <v>0</v>
      </c>
      <c r="G11" s="33">
        <v>0</v>
      </c>
      <c r="H11" s="29">
        <v>1036.9000000000001</v>
      </c>
      <c r="I11" s="29">
        <v>0</v>
      </c>
      <c r="J11" s="29">
        <v>0</v>
      </c>
      <c r="K11" s="29">
        <v>1937.49</v>
      </c>
      <c r="L11" s="29">
        <v>1036.9000000000001</v>
      </c>
      <c r="M11" s="29">
        <v>0</v>
      </c>
      <c r="N11" s="22">
        <v>0</v>
      </c>
      <c r="O11" s="22">
        <v>581.25</v>
      </c>
      <c r="P11" s="30">
        <f>(L12+M12+N12+O12)/(H12+I12+J12+K12)%</f>
        <v>95.305739312854257</v>
      </c>
      <c r="Q11" s="53" t="s">
        <v>73</v>
      </c>
    </row>
    <row r="12" spans="1:17" customFormat="1" ht="90">
      <c r="A12" s="57">
        <v>12</v>
      </c>
      <c r="B12" s="28" t="s">
        <v>39</v>
      </c>
      <c r="C12" s="146" t="s">
        <v>67</v>
      </c>
      <c r="D12" s="37">
        <f>D13+D14+D15+D19</f>
        <v>172530.8</v>
      </c>
      <c r="E12" s="37">
        <f t="shared" ref="E12:O12" si="0">E13+E14+E15+E19</f>
        <v>336075.60000000003</v>
      </c>
      <c r="F12" s="37">
        <f t="shared" si="0"/>
        <v>3740.6</v>
      </c>
      <c r="G12" s="37">
        <f t="shared" si="0"/>
        <v>4427.6000000000004</v>
      </c>
      <c r="H12" s="37">
        <f>H13+H14+H15+H16+H17+H18+H19</f>
        <v>185718.88000000003</v>
      </c>
      <c r="I12" s="37">
        <f>I13+I14+I15+I16+I17+I18+I19</f>
        <v>405309.18</v>
      </c>
      <c r="J12" s="37">
        <f>J13+J14+J15+J16+J17+J18+J19</f>
        <v>50790.55</v>
      </c>
      <c r="K12" s="37">
        <f>K13+K14+K15+K16+K17+K18+K19</f>
        <v>4565.3900000000003</v>
      </c>
      <c r="L12" s="37">
        <f t="shared" si="0"/>
        <v>184238.03</v>
      </c>
      <c r="M12" s="37">
        <f t="shared" si="0"/>
        <v>385090.14999999997</v>
      </c>
      <c r="N12" s="37">
        <f t="shared" si="0"/>
        <v>43601</v>
      </c>
      <c r="O12" s="37">
        <f t="shared" si="0"/>
        <v>3111.87</v>
      </c>
      <c r="P12" s="30">
        <f t="shared" ref="P12:P19" si="1">(L12+M12+N12+O12)/(H12+I12+J12+K12)%</f>
        <v>95.305739312854257</v>
      </c>
      <c r="Q12" s="53"/>
    </row>
    <row r="13" spans="1:17" customFormat="1" ht="160.5" customHeight="1">
      <c r="A13" s="57"/>
      <c r="B13" s="38" t="s">
        <v>21</v>
      </c>
      <c r="C13" s="147"/>
      <c r="D13" s="58">
        <v>65697.100000000006</v>
      </c>
      <c r="E13" s="58">
        <v>90084</v>
      </c>
      <c r="F13" s="29">
        <v>0</v>
      </c>
      <c r="G13" s="33">
        <v>0</v>
      </c>
      <c r="H13" s="29">
        <v>64433.67</v>
      </c>
      <c r="I13" s="29">
        <v>106166</v>
      </c>
      <c r="J13" s="29">
        <v>50790.55</v>
      </c>
      <c r="K13" s="29">
        <v>0</v>
      </c>
      <c r="L13" s="29">
        <v>64095.48</v>
      </c>
      <c r="M13" s="29">
        <v>101003.09</v>
      </c>
      <c r="N13" s="29">
        <v>43601</v>
      </c>
      <c r="O13" s="29">
        <v>0</v>
      </c>
      <c r="P13" s="30">
        <f t="shared" si="1"/>
        <v>94.267745883264425</v>
      </c>
      <c r="Q13" s="53" t="s">
        <v>69</v>
      </c>
    </row>
    <row r="14" spans="1:17" customFormat="1" ht="270" customHeight="1">
      <c r="A14" s="57"/>
      <c r="B14" s="38" t="s">
        <v>22</v>
      </c>
      <c r="C14" s="147"/>
      <c r="D14" s="58">
        <v>72426.399999999994</v>
      </c>
      <c r="E14" s="58">
        <v>236122.9</v>
      </c>
      <c r="F14" s="58">
        <v>3740.6</v>
      </c>
      <c r="G14" s="58">
        <v>4427.6000000000004</v>
      </c>
      <c r="H14" s="49">
        <v>84745.65</v>
      </c>
      <c r="I14" s="29">
        <v>283785.37</v>
      </c>
      <c r="J14" s="29">
        <v>0</v>
      </c>
      <c r="K14" s="29">
        <v>4565.3900000000003</v>
      </c>
      <c r="L14" s="29">
        <v>83818.55</v>
      </c>
      <c r="M14" s="29">
        <v>269114.59999999998</v>
      </c>
      <c r="N14" s="29">
        <v>0</v>
      </c>
      <c r="O14" s="29">
        <v>3111.87</v>
      </c>
      <c r="P14" s="30">
        <f>(L14+M14+N14+O14)/(H14+I14+J14+K14)%</f>
        <v>95.429763047036545</v>
      </c>
      <c r="Q14" s="53" t="s">
        <v>68</v>
      </c>
    </row>
    <row r="15" spans="1:17" customFormat="1" ht="153" customHeight="1">
      <c r="A15" s="57"/>
      <c r="B15" s="38" t="s">
        <v>23</v>
      </c>
      <c r="C15" s="147"/>
      <c r="D15" s="58">
        <v>12485</v>
      </c>
      <c r="E15" s="58">
        <v>3110</v>
      </c>
      <c r="F15" s="29">
        <v>0</v>
      </c>
      <c r="G15" s="33">
        <v>0</v>
      </c>
      <c r="H15" s="29">
        <v>14036.29</v>
      </c>
      <c r="I15" s="29">
        <v>3940.1</v>
      </c>
      <c r="J15" s="29">
        <v>0</v>
      </c>
      <c r="K15" s="29">
        <v>0</v>
      </c>
      <c r="L15" s="29">
        <v>14025.15</v>
      </c>
      <c r="M15" s="29">
        <v>3800.2</v>
      </c>
      <c r="N15" s="29">
        <v>0</v>
      </c>
      <c r="O15" s="29">
        <v>0</v>
      </c>
      <c r="P15" s="30">
        <f t="shared" si="1"/>
        <v>99.159786809253688</v>
      </c>
      <c r="Q15" s="52" t="s">
        <v>70</v>
      </c>
    </row>
    <row r="16" spans="1:17" customFormat="1" ht="76.5">
      <c r="A16" s="57"/>
      <c r="B16" s="38" t="s">
        <v>40</v>
      </c>
      <c r="C16" s="147"/>
      <c r="D16" s="58">
        <v>0</v>
      </c>
      <c r="E16" s="58">
        <v>0</v>
      </c>
      <c r="F16" s="29">
        <v>0</v>
      </c>
      <c r="G16" s="29">
        <v>0</v>
      </c>
      <c r="H16" s="29">
        <v>165.57</v>
      </c>
      <c r="I16" s="29">
        <v>0</v>
      </c>
      <c r="J16" s="29">
        <v>0</v>
      </c>
      <c r="K16" s="29">
        <v>0</v>
      </c>
      <c r="L16" s="58">
        <v>76.14</v>
      </c>
      <c r="M16" s="29">
        <v>0</v>
      </c>
      <c r="N16" s="29">
        <v>0</v>
      </c>
      <c r="O16" s="29">
        <v>0</v>
      </c>
      <c r="P16" s="29">
        <v>0</v>
      </c>
      <c r="Q16" s="52" t="s">
        <v>71</v>
      </c>
    </row>
    <row r="17" spans="1:17" customFormat="1" ht="86.25" customHeight="1">
      <c r="A17" s="27"/>
      <c r="B17" s="38" t="s">
        <v>41</v>
      </c>
      <c r="C17" s="147"/>
      <c r="D17" s="58">
        <v>0</v>
      </c>
      <c r="E17" s="58">
        <v>0</v>
      </c>
      <c r="F17" s="29">
        <v>0</v>
      </c>
      <c r="G17" s="29">
        <v>0</v>
      </c>
      <c r="H17" s="29">
        <v>0</v>
      </c>
      <c r="I17" s="29">
        <v>0</v>
      </c>
      <c r="J17" s="29">
        <v>0</v>
      </c>
      <c r="K17" s="29">
        <v>0</v>
      </c>
      <c r="L17" s="29">
        <v>0</v>
      </c>
      <c r="M17" s="29">
        <v>0</v>
      </c>
      <c r="N17" s="29">
        <v>0</v>
      </c>
      <c r="O17" s="29">
        <v>0</v>
      </c>
      <c r="P17" s="29">
        <v>0</v>
      </c>
      <c r="Q17" s="59" t="s">
        <v>54</v>
      </c>
    </row>
    <row r="18" spans="1:17" customFormat="1" ht="144" customHeight="1">
      <c r="A18" s="27"/>
      <c r="B18" s="38" t="s">
        <v>42</v>
      </c>
      <c r="C18" s="147"/>
      <c r="D18" s="58">
        <v>0</v>
      </c>
      <c r="E18" s="58">
        <v>0</v>
      </c>
      <c r="F18" s="29">
        <v>0</v>
      </c>
      <c r="G18" s="29">
        <v>0</v>
      </c>
      <c r="H18" s="29">
        <v>0</v>
      </c>
      <c r="I18" s="29">
        <v>0</v>
      </c>
      <c r="J18" s="29">
        <v>0</v>
      </c>
      <c r="K18" s="29">
        <v>0</v>
      </c>
      <c r="L18" s="29">
        <v>0</v>
      </c>
      <c r="M18" s="29">
        <v>0</v>
      </c>
      <c r="N18" s="29">
        <v>0</v>
      </c>
      <c r="O18" s="29">
        <v>0</v>
      </c>
      <c r="P18" s="29">
        <v>0</v>
      </c>
      <c r="Q18" s="59" t="s">
        <v>53</v>
      </c>
    </row>
    <row r="19" spans="1:17" customFormat="1" ht="121.5" customHeight="1">
      <c r="A19" s="27"/>
      <c r="B19" s="38" t="s">
        <v>20</v>
      </c>
      <c r="C19" s="148"/>
      <c r="D19" s="58">
        <v>21922.3</v>
      </c>
      <c r="E19" s="58">
        <v>6758.7</v>
      </c>
      <c r="F19" s="29">
        <v>0</v>
      </c>
      <c r="G19" s="33">
        <v>0</v>
      </c>
      <c r="H19" s="29">
        <v>22337.7</v>
      </c>
      <c r="I19" s="29">
        <v>11417.71</v>
      </c>
      <c r="J19" s="29">
        <v>0</v>
      </c>
      <c r="K19" s="29">
        <v>0</v>
      </c>
      <c r="L19" s="29">
        <v>22298.85</v>
      </c>
      <c r="M19" s="29">
        <v>11172.26</v>
      </c>
      <c r="N19" s="29">
        <v>0</v>
      </c>
      <c r="O19" s="29">
        <v>0</v>
      </c>
      <c r="P19" s="30">
        <f t="shared" si="1"/>
        <v>99.157764636838934</v>
      </c>
      <c r="Q19" s="63" t="s">
        <v>72</v>
      </c>
    </row>
    <row r="20" spans="1:17" customFormat="1" ht="204" customHeight="1">
      <c r="A20" s="57">
        <v>13</v>
      </c>
      <c r="B20" s="28" t="s">
        <v>74</v>
      </c>
      <c r="C20" s="20" t="s">
        <v>75</v>
      </c>
      <c r="D20" s="10">
        <v>0</v>
      </c>
      <c r="E20" s="62">
        <v>89243.7</v>
      </c>
      <c r="F20" s="10">
        <v>0</v>
      </c>
      <c r="G20" s="62">
        <v>9915.9699999999993</v>
      </c>
      <c r="H20" s="10">
        <v>0</v>
      </c>
      <c r="I20" s="30">
        <v>6446.98</v>
      </c>
      <c r="J20" s="30">
        <v>0</v>
      </c>
      <c r="K20" s="35">
        <v>28437.47</v>
      </c>
      <c r="L20" s="30">
        <v>0</v>
      </c>
      <c r="M20" s="30">
        <v>1446.87</v>
      </c>
      <c r="N20" s="30">
        <v>0</v>
      </c>
      <c r="O20" s="30">
        <v>1853.8</v>
      </c>
      <c r="P20" s="11">
        <f>(L20+M20+N20+O20)/(H20+I20+J20+K20)%</f>
        <v>9.4617229166577097</v>
      </c>
      <c r="Q20" s="54" t="s">
        <v>76</v>
      </c>
    </row>
    <row r="21" spans="1:17" customFormat="1" ht="135.75" customHeight="1">
      <c r="A21" s="27">
        <v>15</v>
      </c>
      <c r="B21" s="32" t="s">
        <v>26</v>
      </c>
      <c r="C21" s="32" t="s">
        <v>27</v>
      </c>
      <c r="D21" s="29">
        <v>0</v>
      </c>
      <c r="E21" s="29">
        <v>0</v>
      </c>
      <c r="F21" s="29">
        <v>0</v>
      </c>
      <c r="G21" s="29">
        <v>0</v>
      </c>
      <c r="H21" s="33">
        <v>0</v>
      </c>
      <c r="I21" s="33">
        <v>0</v>
      </c>
      <c r="J21" s="33">
        <v>0</v>
      </c>
      <c r="K21" s="33">
        <v>0</v>
      </c>
      <c r="L21" s="33">
        <v>0</v>
      </c>
      <c r="M21" s="24">
        <v>0</v>
      </c>
      <c r="N21" s="24">
        <v>0</v>
      </c>
      <c r="O21" s="24">
        <v>0</v>
      </c>
      <c r="P21" s="11">
        <v>0</v>
      </c>
      <c r="Q21" s="54" t="s">
        <v>56</v>
      </c>
    </row>
    <row r="22" spans="1:17" s="8" customFormat="1" ht="27.75" customHeight="1">
      <c r="A22" s="50"/>
      <c r="B22" s="14"/>
      <c r="C22" s="15"/>
      <c r="D22" s="16" t="e">
        <f>#REF!+#REF!+#REF!+#REF!+#REF!+#REF!+#REF!+#REF!+#REF!+#REF!+D11+D12+D20+#REF!+D21+#REF!+#REF!+#REF!+#REF!+#REF!+#REF!+#REF!+#REF!+#REF!+#REF!+#REF!</f>
        <v>#REF!</v>
      </c>
      <c r="E22" s="16" t="e">
        <f>#REF!+#REF!+#REF!+#REF!+#REF!+#REF!+#REF!+#REF!+#REF!+#REF!+E11+E12+E20+#REF!+E21+#REF!+#REF!+#REF!+#REF!+#REF!+#REF!+#REF!+#REF!+#REF!+#REF!+#REF!</f>
        <v>#REF!</v>
      </c>
      <c r="F22" s="16" t="e">
        <f>#REF!+#REF!+#REF!+#REF!+#REF!+#REF!+#REF!+#REF!+#REF!+#REF!+F11+F12+F20+#REF!+F21+#REF!+#REF!+#REF!+#REF!+#REF!+#REF!+#REF!+#REF!+#REF!+#REF!+#REF!</f>
        <v>#REF!</v>
      </c>
      <c r="G22" s="16" t="e">
        <f>#REF!+#REF!+#REF!+#REF!+#REF!+#REF!+#REF!+#REF!+#REF!+#REF!+G11+G12+G20+#REF!+G21+#REF!+#REF!+#REF!+#REF!+#REF!+#REF!+#REF!+#REF!+#REF!+#REF!+#REF!</f>
        <v>#REF!</v>
      </c>
      <c r="H22" s="16" t="e">
        <f>#REF!+#REF!+#REF!+#REF!+#REF!+#REF!+#REF!+#REF!+#REF!+#REF!+H11+H12+H20+#REF!+H21+#REF!+#REF!+#REF!+#REF!+#REF!+#REF!+#REF!+#REF!+#REF!+#REF!+#REF!</f>
        <v>#REF!</v>
      </c>
      <c r="I22" s="16" t="e">
        <f>#REF!+#REF!+#REF!+#REF!+#REF!+#REF!+#REF!+#REF!+#REF!+#REF!+I11+I12+I20+#REF!+I21+#REF!+#REF!+#REF!+#REF!+#REF!+#REF!+#REF!+#REF!+#REF!+#REF!+#REF!</f>
        <v>#REF!</v>
      </c>
      <c r="J22" s="16" t="e">
        <f>#REF!+#REF!+#REF!+#REF!+#REF!+#REF!+#REF!+#REF!+#REF!+#REF!+J11+J12+J20+#REF!+J21+#REF!+#REF!+#REF!+#REF!+#REF!+#REF!+#REF!+#REF!+#REF!+#REF!+#REF!</f>
        <v>#REF!</v>
      </c>
      <c r="K22" s="16" t="e">
        <f>#REF!+#REF!+#REF!+#REF!+#REF!+#REF!+#REF!+#REF!+#REF!+#REF!+K11+K12+K20+#REF!+K21+#REF!+#REF!+#REF!+#REF!+#REF!+#REF!+#REF!+#REF!+#REF!+#REF!+#REF!</f>
        <v>#REF!</v>
      </c>
      <c r="L22" s="16" t="e">
        <f>#REF!+#REF!+#REF!+#REF!+#REF!+#REF!+#REF!+#REF!+#REF!+#REF!+L11+L12+L20+#REF!+L21+#REF!+#REF!+#REF!+#REF!+#REF!+#REF!+#REF!+#REF!+#REF!+#REF!+#REF!</f>
        <v>#REF!</v>
      </c>
      <c r="M22" s="16" t="e">
        <f>#REF!+#REF!+#REF!+#REF!+#REF!+#REF!+#REF!+#REF!+#REF!+#REF!+M11+M12+M20+#REF!+M21+#REF!+#REF!+#REF!+#REF!+#REF!+#REF!+#REF!+#REF!+#REF!+#REF!+#REF!</f>
        <v>#REF!</v>
      </c>
      <c r="N22" s="16" t="e">
        <f>#REF!+#REF!+#REF!+#REF!+#REF!+#REF!+#REF!+#REF!+#REF!+#REF!+N11+N12+N20+#REF!+N21+#REF!+#REF!+#REF!+#REF!+#REF!+#REF!+#REF!+#REF!+#REF!+#REF!+#REF!</f>
        <v>#REF!</v>
      </c>
      <c r="O22" s="16" t="e">
        <f>#REF!+#REF!+#REF!+#REF!+#REF!+#REF!+#REF!+#REF!+#REF!+#REF!+O11+O12+O20+#REF!+O21+#REF!+#REF!+#REF!+#REF!+#REF!+#REF!+#REF!+#REF!+#REF!+#REF!+#REF!</f>
        <v>#REF!</v>
      </c>
      <c r="P22" s="13" t="e">
        <f>(L22+M22+N22+O22)/(H22+I22+J22+K22)%</f>
        <v>#REF!</v>
      </c>
      <c r="Q22" s="17"/>
    </row>
    <row r="23" spans="1:17" s="2" customFormat="1">
      <c r="A23" s="51"/>
      <c r="B23" s="3"/>
      <c r="D23" s="3"/>
      <c r="H23" s="19"/>
      <c r="L23" s="19"/>
      <c r="Q23" s="1"/>
    </row>
    <row r="24" spans="1:17" s="2" customFormat="1" ht="24.75" customHeight="1">
      <c r="A24" s="51"/>
      <c r="B24" s="3"/>
      <c r="D24" s="56"/>
      <c r="H24" s="21"/>
      <c r="L24" s="55"/>
      <c r="Q24" s="1"/>
    </row>
    <row r="25" spans="1:17" s="2" customFormat="1" ht="27" customHeight="1">
      <c r="B25" s="138" t="s">
        <v>18</v>
      </c>
      <c r="C25" s="139"/>
      <c r="D25" s="139"/>
      <c r="E25" s="9"/>
      <c r="F25" s="9"/>
      <c r="G25" s="9"/>
      <c r="H25" s="9"/>
      <c r="I25" s="9"/>
      <c r="J25" s="9"/>
      <c r="K25" s="9"/>
      <c r="L25" s="9"/>
      <c r="M25" s="9"/>
      <c r="N25" s="136" t="s">
        <v>14</v>
      </c>
      <c r="O25" s="137"/>
      <c r="P25" s="137"/>
      <c r="Q25" s="137"/>
    </row>
    <row r="26" spans="1:17" s="2" customFormat="1">
      <c r="B26" s="3"/>
      <c r="L26" s="4"/>
      <c r="Q26" s="1"/>
    </row>
    <row r="27" spans="1:17" s="2" customFormat="1">
      <c r="B27" s="3"/>
      <c r="L27" s="4"/>
      <c r="Q27" s="1"/>
    </row>
    <row r="28" spans="1:17" s="2" customFormat="1">
      <c r="B28" s="3"/>
      <c r="L28" s="4"/>
      <c r="Q28" s="1"/>
    </row>
    <row r="29" spans="1:17" s="2" customFormat="1">
      <c r="B29" s="3"/>
      <c r="L29" s="4"/>
      <c r="Q29" s="1"/>
    </row>
    <row r="30" spans="1:17" s="2" customFormat="1">
      <c r="B30" s="3"/>
      <c r="L30" s="4"/>
      <c r="Q30" s="1"/>
    </row>
    <row r="31" spans="1:17" s="2" customFormat="1">
      <c r="B31" s="3"/>
      <c r="L31" s="4"/>
      <c r="Q31" s="1"/>
    </row>
    <row r="32" spans="1:17" s="2" customFormat="1">
      <c r="B32" s="3"/>
      <c r="L32" s="4"/>
      <c r="Q32" s="1"/>
    </row>
    <row r="33" spans="2:17" s="2" customFormat="1">
      <c r="B33" s="3"/>
      <c r="L33" s="4"/>
      <c r="Q33" s="1"/>
    </row>
    <row r="34" spans="2:17" s="2" customFormat="1">
      <c r="B34" s="3"/>
      <c r="L34" s="4"/>
      <c r="Q34" s="1"/>
    </row>
    <row r="35" spans="2:17" s="2" customFormat="1">
      <c r="B35" s="3"/>
      <c r="L35" s="4"/>
      <c r="Q35" s="1"/>
    </row>
    <row r="36" spans="2:17" s="2" customFormat="1">
      <c r="B36" s="3"/>
      <c r="L36" s="4"/>
      <c r="Q36" s="1"/>
    </row>
    <row r="37" spans="2:17" s="2" customFormat="1">
      <c r="B37" s="3"/>
      <c r="L37" s="4"/>
      <c r="Q37" s="1"/>
    </row>
    <row r="38" spans="2:17" s="2" customFormat="1">
      <c r="B38" s="3"/>
      <c r="L38" s="4"/>
      <c r="Q38" s="1"/>
    </row>
    <row r="39" spans="2:17" s="2" customFormat="1">
      <c r="B39" s="3"/>
      <c r="L39" s="4"/>
      <c r="Q39" s="1"/>
    </row>
    <row r="40" spans="2:17" s="2" customFormat="1">
      <c r="B40" s="3"/>
      <c r="L40" s="4"/>
      <c r="Q40" s="1"/>
    </row>
    <row r="41" spans="2:17" s="2" customFormat="1">
      <c r="B41" s="3"/>
      <c r="L41" s="4"/>
      <c r="Q41" s="1"/>
    </row>
    <row r="42" spans="2:17" s="2" customFormat="1">
      <c r="B42" s="3"/>
      <c r="L42" s="4"/>
      <c r="Q42" s="1"/>
    </row>
    <row r="43" spans="2:17" s="2" customFormat="1">
      <c r="B43" s="3"/>
      <c r="L43" s="4"/>
      <c r="Q43" s="1"/>
    </row>
    <row r="44" spans="2:17" s="2" customFormat="1">
      <c r="B44" s="3"/>
      <c r="L44" s="4"/>
      <c r="Q44" s="1"/>
    </row>
    <row r="45" spans="2:17" s="2" customFormat="1">
      <c r="B45" s="3"/>
      <c r="L45" s="4"/>
      <c r="Q45" s="1"/>
    </row>
    <row r="46" spans="2:17" s="2" customFormat="1">
      <c r="B46" s="3"/>
      <c r="L46" s="4"/>
      <c r="Q46" s="1"/>
    </row>
    <row r="47" spans="2:17" s="2" customFormat="1">
      <c r="B47" s="3"/>
      <c r="L47" s="4"/>
      <c r="Q47" s="1"/>
    </row>
    <row r="48" spans="2:17" s="2" customFormat="1">
      <c r="B48" s="3"/>
      <c r="L48" s="4"/>
      <c r="Q48" s="1"/>
    </row>
    <row r="49" spans="2:17" s="2" customFormat="1">
      <c r="B49" s="3"/>
      <c r="L49" s="4"/>
      <c r="Q49" s="1"/>
    </row>
    <row r="50" spans="2:17" s="2" customFormat="1">
      <c r="B50" s="3"/>
      <c r="L50" s="4"/>
      <c r="Q50" s="1"/>
    </row>
    <row r="51" spans="2:17" s="2" customFormat="1">
      <c r="B51" s="3"/>
      <c r="L51" s="4"/>
      <c r="Q51" s="1"/>
    </row>
    <row r="52" spans="2:17" s="2" customFormat="1">
      <c r="B52" s="3"/>
      <c r="L52" s="4"/>
      <c r="Q52" s="1"/>
    </row>
    <row r="53" spans="2:17" s="2" customFormat="1">
      <c r="B53" s="3"/>
      <c r="L53" s="4"/>
      <c r="Q53" s="1"/>
    </row>
    <row r="54" spans="2:17" s="2" customFormat="1">
      <c r="B54" s="3"/>
      <c r="L54" s="4"/>
      <c r="Q54" s="1"/>
    </row>
    <row r="55" spans="2:17" s="2" customFormat="1">
      <c r="B55" s="3"/>
      <c r="L55" s="4"/>
      <c r="Q55" s="1"/>
    </row>
    <row r="56" spans="2:17" s="2" customFormat="1">
      <c r="B56" s="3"/>
      <c r="L56" s="4"/>
      <c r="Q56" s="1"/>
    </row>
    <row r="57" spans="2:17" s="2" customFormat="1">
      <c r="B57" s="3"/>
      <c r="L57" s="4"/>
      <c r="Q57" s="1"/>
    </row>
    <row r="58" spans="2:17" s="2" customFormat="1">
      <c r="B58" s="3"/>
      <c r="L58" s="4"/>
      <c r="Q58" s="1"/>
    </row>
    <row r="59" spans="2:17" s="2" customFormat="1">
      <c r="B59" s="3"/>
      <c r="L59" s="4"/>
      <c r="Q59" s="1"/>
    </row>
    <row r="60" spans="2:17" s="2" customFormat="1">
      <c r="B60" s="3"/>
      <c r="L60" s="4"/>
      <c r="Q60" s="1"/>
    </row>
    <row r="61" spans="2:17" s="2" customFormat="1">
      <c r="B61" s="3"/>
      <c r="L61" s="4"/>
      <c r="Q61" s="1"/>
    </row>
    <row r="62" spans="2:17" s="2" customFormat="1">
      <c r="B62" s="3"/>
      <c r="L62" s="4"/>
      <c r="Q62" s="1"/>
    </row>
    <row r="63" spans="2:17" s="2" customFormat="1">
      <c r="B63" s="3"/>
      <c r="L63" s="4"/>
      <c r="Q63" s="1"/>
    </row>
    <row r="64" spans="2:17" s="2" customFormat="1">
      <c r="B64" s="3"/>
      <c r="L64" s="4"/>
      <c r="Q64" s="1"/>
    </row>
    <row r="65" spans="2:17" s="2" customFormat="1">
      <c r="B65" s="3"/>
      <c r="L65" s="4"/>
      <c r="Q65" s="1"/>
    </row>
    <row r="66" spans="2:17" s="2" customFormat="1">
      <c r="B66" s="3"/>
      <c r="L66" s="4"/>
      <c r="Q66" s="1"/>
    </row>
    <row r="67" spans="2:17" s="2" customFormat="1">
      <c r="B67" s="3"/>
      <c r="L67" s="4"/>
      <c r="Q67" s="1"/>
    </row>
    <row r="68" spans="2:17" s="2" customFormat="1">
      <c r="B68" s="3"/>
      <c r="L68" s="4"/>
      <c r="Q68" s="1"/>
    </row>
    <row r="69" spans="2:17" s="2" customFormat="1">
      <c r="B69" s="3"/>
      <c r="L69" s="4"/>
      <c r="Q69" s="1"/>
    </row>
    <row r="70" spans="2:17" s="2" customFormat="1">
      <c r="B70" s="3"/>
      <c r="L70" s="4"/>
      <c r="Q70" s="1"/>
    </row>
    <row r="71" spans="2:17" s="2" customFormat="1">
      <c r="B71" s="3"/>
      <c r="L71" s="4"/>
      <c r="Q71" s="1"/>
    </row>
    <row r="72" spans="2:17" s="2" customFormat="1">
      <c r="B72" s="3"/>
      <c r="L72" s="4"/>
      <c r="Q72" s="1"/>
    </row>
    <row r="73" spans="2:17" s="2" customFormat="1">
      <c r="B73" s="3"/>
      <c r="L73" s="4"/>
      <c r="Q73" s="1"/>
    </row>
    <row r="74" spans="2:17" s="2" customFormat="1">
      <c r="B74" s="3"/>
      <c r="L74" s="4"/>
      <c r="Q74" s="1"/>
    </row>
    <row r="75" spans="2:17" s="2" customFormat="1">
      <c r="B75" s="3"/>
      <c r="L75" s="4"/>
      <c r="Q75" s="1"/>
    </row>
    <row r="76" spans="2:17" s="2" customFormat="1">
      <c r="B76" s="3"/>
      <c r="L76" s="4"/>
      <c r="Q76" s="1"/>
    </row>
    <row r="77" spans="2:17" s="2" customFormat="1">
      <c r="B77" s="3"/>
      <c r="L77" s="4"/>
      <c r="Q77" s="1"/>
    </row>
    <row r="78" spans="2:17" s="2" customFormat="1">
      <c r="B78" s="3"/>
      <c r="L78" s="4"/>
      <c r="Q78" s="1"/>
    </row>
    <row r="79" spans="2:17" s="2" customFormat="1">
      <c r="B79" s="3"/>
      <c r="L79" s="4"/>
      <c r="Q79" s="1"/>
    </row>
    <row r="80" spans="2:17" s="2" customFormat="1">
      <c r="B80" s="3"/>
      <c r="L80" s="4"/>
      <c r="Q80" s="1"/>
    </row>
    <row r="81" spans="2:17" s="2" customFormat="1">
      <c r="B81" s="3"/>
      <c r="L81" s="4"/>
      <c r="Q81" s="1"/>
    </row>
  </sheetData>
  <mergeCells count="23">
    <mergeCell ref="A5:Q5"/>
    <mergeCell ref="B6:Q6"/>
    <mergeCell ref="B7:O7"/>
    <mergeCell ref="A8:A10"/>
    <mergeCell ref="B8:B10"/>
    <mergeCell ref="C8:C10"/>
    <mergeCell ref="D8:G8"/>
    <mergeCell ref="H8:K8"/>
    <mergeCell ref="L8:O8"/>
    <mergeCell ref="P8:P10"/>
    <mergeCell ref="Q8:Q10"/>
    <mergeCell ref="D9:D10"/>
    <mergeCell ref="E9:F9"/>
    <mergeCell ref="G9:G10"/>
    <mergeCell ref="H9:H10"/>
    <mergeCell ref="I9:J9"/>
    <mergeCell ref="B25:D25"/>
    <mergeCell ref="N25:Q25"/>
    <mergeCell ref="K9:K10"/>
    <mergeCell ref="L9:L10"/>
    <mergeCell ref="M9:N9"/>
    <mergeCell ref="O9:O10"/>
    <mergeCell ref="C12:C19"/>
  </mergeCells>
  <pageMargins left="0.19685039370078741" right="0.19685039370078741" top="0.39370078740157483" bottom="0.19685039370078741" header="0" footer="0"/>
  <pageSetup paperSize="9" scale="47" fitToHeight="20" orientation="landscape"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2020 (Парт.район к Постан)</vt:lpstr>
      <vt:lpstr>2018 (Парт.район к Постан) (2)</vt:lpstr>
      <vt:lpstr>'2018 (Парт.район к Постан) (2)'!Заголовки_для_печати</vt:lpstr>
      <vt:lpstr>'2020 (Парт.район к Постан)'!Заголовки_для_печати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medevx</dc:creator>
  <cp:lastModifiedBy>user09-052</cp:lastModifiedBy>
  <cp:lastPrinted>2021-03-29T05:52:44Z</cp:lastPrinted>
  <dcterms:created xsi:type="dcterms:W3CDTF">2009-11-13T07:13:48Z</dcterms:created>
  <dcterms:modified xsi:type="dcterms:W3CDTF">2021-03-29T06:07:48Z</dcterms:modified>
</cp:coreProperties>
</file>