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5440" windowHeight="1258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E72" i="1"/>
  <c r="F72"/>
  <c r="D151"/>
  <c r="D150"/>
  <c r="D149"/>
  <c r="D148"/>
  <c r="D147"/>
  <c r="D122"/>
  <c r="D67"/>
  <c r="F173"/>
  <c r="F164"/>
  <c r="F168" s="1"/>
  <c r="F172" s="1"/>
  <c r="E164"/>
  <c r="E168" s="1"/>
  <c r="D164"/>
  <c r="F167"/>
  <c r="F171" s="1"/>
  <c r="F175" s="1"/>
  <c r="F166"/>
  <c r="F170" s="1"/>
  <c r="F174" s="1"/>
  <c r="E167"/>
  <c r="E166"/>
  <c r="D166"/>
  <c r="D167"/>
  <c r="E155"/>
  <c r="D155"/>
  <c r="F121"/>
  <c r="D118"/>
  <c r="D116"/>
  <c r="E141" l="1"/>
  <c r="E140"/>
  <c r="D135"/>
  <c r="D136"/>
  <c r="D132"/>
  <c r="D129"/>
  <c r="D130"/>
  <c r="D131"/>
  <c r="D133"/>
  <c r="D134"/>
  <c r="D137"/>
  <c r="D141" s="1"/>
  <c r="D128"/>
  <c r="D140" l="1"/>
  <c r="D21"/>
  <c r="D22"/>
  <c r="D23"/>
  <c r="D38"/>
  <c r="D39"/>
  <c r="D45"/>
  <c r="D48" s="1"/>
  <c r="D52"/>
  <c r="D53"/>
  <c r="D51"/>
  <c r="D60"/>
  <c r="D61"/>
  <c r="D62"/>
  <c r="D63"/>
  <c r="D59"/>
  <c r="D64"/>
  <c r="D65"/>
  <c r="D66"/>
  <c r="D68"/>
  <c r="D26"/>
  <c r="D27"/>
  <c r="D28"/>
  <c r="D29"/>
  <c r="D30"/>
  <c r="D31"/>
  <c r="E71"/>
  <c r="F71"/>
  <c r="E57"/>
  <c r="F57"/>
  <c r="F54" s="1"/>
  <c r="E54"/>
  <c r="E35"/>
  <c r="F35"/>
  <c r="F140"/>
  <c r="F138"/>
  <c r="F142" s="1"/>
  <c r="D190"/>
  <c r="F48"/>
  <c r="F46" s="1"/>
  <c r="E34"/>
  <c r="E48"/>
  <c r="E46" s="1"/>
  <c r="E121"/>
  <c r="D121"/>
  <c r="E94"/>
  <c r="D91"/>
  <c r="D94" s="1"/>
  <c r="D176"/>
  <c r="D72" l="1"/>
  <c r="D57"/>
  <c r="F76"/>
  <c r="D35"/>
  <c r="D71"/>
  <c r="E76"/>
  <c r="D54"/>
  <c r="D46"/>
  <c r="F113"/>
  <c r="E113"/>
  <c r="D113"/>
  <c r="F194"/>
  <c r="F198" s="1"/>
  <c r="E194"/>
  <c r="E198" s="1"/>
  <c r="D194"/>
  <c r="D198" s="1"/>
  <c r="F193"/>
  <c r="F197" s="1"/>
  <c r="F195" s="1"/>
  <c r="E193"/>
  <c r="E197" s="1"/>
  <c r="E192"/>
  <c r="D193"/>
  <c r="D197" s="1"/>
  <c r="D192"/>
  <c r="D76" l="1"/>
  <c r="D191"/>
  <c r="E191"/>
  <c r="E196"/>
  <c r="E195" s="1"/>
  <c r="F191"/>
  <c r="D196"/>
  <c r="D195" s="1"/>
  <c r="E102"/>
  <c r="E125" s="1"/>
  <c r="D99"/>
  <c r="D98"/>
  <c r="F42"/>
  <c r="E42"/>
  <c r="E75" s="1"/>
  <c r="D20"/>
  <c r="F102" l="1"/>
  <c r="D102" s="1"/>
  <c r="D125" s="1"/>
  <c r="D37" l="1"/>
  <c r="D42" s="1"/>
  <c r="F34" l="1"/>
  <c r="F75" s="1"/>
  <c r="D25"/>
  <c r="F157" l="1"/>
  <c r="E159"/>
  <c r="F159"/>
  <c r="E153"/>
  <c r="D153"/>
  <c r="D157" s="1"/>
  <c r="E145"/>
  <c r="D145"/>
  <c r="E139"/>
  <c r="D139"/>
  <c r="D143" s="1"/>
  <c r="F120"/>
  <c r="F126"/>
  <c r="E126"/>
  <c r="F112"/>
  <c r="E112"/>
  <c r="D112"/>
  <c r="F94"/>
  <c r="F125" s="1"/>
  <c r="F186"/>
  <c r="F184"/>
  <c r="F181"/>
  <c r="F185" s="1"/>
  <c r="E182"/>
  <c r="E186" s="1"/>
  <c r="E181"/>
  <c r="E185" s="1"/>
  <c r="E180"/>
  <c r="E184" s="1"/>
  <c r="D182"/>
  <c r="D186" s="1"/>
  <c r="D181"/>
  <c r="D185" s="1"/>
  <c r="D180"/>
  <c r="F32"/>
  <c r="E32"/>
  <c r="F154"/>
  <c r="F158" s="1"/>
  <c r="E154"/>
  <c r="E158" s="1"/>
  <c r="D154"/>
  <c r="D158" s="1"/>
  <c r="E165"/>
  <c r="D168"/>
  <c r="E144"/>
  <c r="D144"/>
  <c r="F101"/>
  <c r="E101"/>
  <c r="D101"/>
  <c r="F93"/>
  <c r="E93"/>
  <c r="D93"/>
  <c r="F70"/>
  <c r="F74" s="1"/>
  <c r="E70"/>
  <c r="E74" s="1"/>
  <c r="D70"/>
  <c r="D74" s="1"/>
  <c r="F124" l="1"/>
  <c r="F201"/>
  <c r="E143"/>
  <c r="E138"/>
  <c r="E142" s="1"/>
  <c r="D34"/>
  <c r="D75" s="1"/>
  <c r="D69"/>
  <c r="E100"/>
  <c r="D111"/>
  <c r="F111"/>
  <c r="E152"/>
  <c r="E157"/>
  <c r="E156" s="1"/>
  <c r="D152"/>
  <c r="D159"/>
  <c r="D156" s="1"/>
  <c r="D138"/>
  <c r="D142" s="1"/>
  <c r="F152"/>
  <c r="F119"/>
  <c r="E111"/>
  <c r="E92"/>
  <c r="D100"/>
  <c r="F100"/>
  <c r="F92"/>
  <c r="D92"/>
  <c r="D179"/>
  <c r="E183"/>
  <c r="F183"/>
  <c r="D184"/>
  <c r="D183" s="1"/>
  <c r="E179"/>
  <c r="F179"/>
  <c r="E202"/>
  <c r="F156"/>
  <c r="F202"/>
  <c r="F200"/>
  <c r="D165"/>
  <c r="F165"/>
  <c r="E69"/>
  <c r="F69"/>
  <c r="F123" l="1"/>
  <c r="E201"/>
  <c r="D201"/>
  <c r="D32"/>
  <c r="D40"/>
  <c r="E40"/>
  <c r="E73" s="1"/>
  <c r="F40"/>
  <c r="F73" s="1"/>
  <c r="D73" l="1"/>
  <c r="F199"/>
  <c r="E117" l="1"/>
  <c r="E120" s="1"/>
  <c r="E124" s="1"/>
  <c r="D120"/>
  <c r="D124" l="1"/>
  <c r="D200" s="1"/>
  <c r="E119"/>
  <c r="E123" s="1"/>
  <c r="E200"/>
  <c r="E199" s="1"/>
  <c r="D126"/>
  <c r="D202" s="1"/>
  <c r="D199" s="1"/>
  <c r="D119"/>
  <c r="D123" s="1"/>
</calcChain>
</file>

<file path=xl/sharedStrings.xml><?xml version="1.0" encoding="utf-8"?>
<sst xmlns="http://schemas.openxmlformats.org/spreadsheetml/2006/main" count="281" uniqueCount="185">
  <si>
    <t>Приложение № 1</t>
  </si>
  <si>
    <t>ПЕРЕЧЕНЬ</t>
  </si>
  <si>
    <r>
      <t xml:space="preserve">основных мероприятий муниципальной программы </t>
    </r>
    <r>
      <rPr>
        <sz val="14"/>
        <color rgb="FF000000"/>
        <rFont val="Times New Roman"/>
        <family val="1"/>
        <charset val="204"/>
      </rPr>
      <t>«Проведение мероприятий по строительству,</t>
    </r>
  </si>
  <si>
    <t>реконструкции, ремонту объектов коммунального назначения, проектным работам</t>
  </si>
  <si>
    <t>в Партизанском муниципальном районе на 2018-2020 годы»</t>
  </si>
  <si>
    <t>№ п/п</t>
  </si>
  <si>
    <t>Наименование мероприятий</t>
  </si>
  <si>
    <t>Объем финансирования,</t>
  </si>
  <si>
    <t>В том числе</t>
  </si>
  <si>
    <t>Ответственный исполнитель</t>
  </si>
  <si>
    <t>Объем финансирования за счет средств бюджета Партизанского муниципального района, тыс. руб.</t>
  </si>
  <si>
    <t>Объем финансирования за счет средств краевого бюджета, тыс.руб.</t>
  </si>
  <si>
    <t>Объем финансирования за счет средств федерального бюджета, тыс.руб.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</si>
  <si>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1"/>
        <color theme="1"/>
        <rFont val="Times New Roman"/>
        <family val="1"/>
        <charset val="204"/>
      </rPr>
      <t>Ремонт, капитальный ремонт объектов теплоснабжения (котельные, тепловые сети)</t>
    </r>
  </si>
  <si>
    <t>Новолитовское сельское поселение</t>
  </si>
  <si>
    <t>1.1.</t>
  </si>
  <si>
    <t>Капитальный ремонт котельной в пос.Волчанец по ул.Шоссейная, 72</t>
  </si>
  <si>
    <t>Отдел жизнеобеспечения администрации Партизанского муниципального района (далее - отдел жизнеобеспечения)</t>
  </si>
  <si>
    <t>1.2.</t>
  </si>
  <si>
    <t xml:space="preserve">Отдел жизнеобеспечения </t>
  </si>
  <si>
    <t>1.3.</t>
  </si>
  <si>
    <t>Капитальный ремонт изоляции наружных тепловых сетей от ТК № 1 по ул.Комсомольская до жилых домов № 1, 2, 3, 10 по ул.Озерная в пос.Волчанец</t>
  </si>
  <si>
    <t>1.4.</t>
  </si>
  <si>
    <t>1.5.</t>
  </si>
  <si>
    <t>ИТОГО:</t>
  </si>
  <si>
    <t>2018-2020</t>
  </si>
  <si>
    <t>ИТОГО по разделу 1</t>
  </si>
  <si>
    <t>2. Ремонт, капитальный ремонт объектов водоснабжения и водоотведения</t>
  </si>
  <si>
    <t>Владимиро-Александровское сельское поселение</t>
  </si>
  <si>
    <t>Екатериновское сельское поселение</t>
  </si>
  <si>
    <t>Сергеевское сельское поселение</t>
  </si>
  <si>
    <t>Золотодолинское сельское поселение</t>
  </si>
  <si>
    <t>3. Ремонт, капитальный ремонт объектов электроснабжения</t>
  </si>
  <si>
    <t>3.1.</t>
  </si>
  <si>
    <t xml:space="preserve">Выполнение работ по замене аварийных опор </t>
  </si>
  <si>
    <t>3.2.</t>
  </si>
  <si>
    <t>3.3.</t>
  </si>
  <si>
    <t>Поставка силового трансформатора трехфазного масляного</t>
  </si>
  <si>
    <t>3.4.</t>
  </si>
  <si>
    <t>ВСЕГО по разделу 3:</t>
  </si>
  <si>
    <t>4. Разработка проектно-сметной документации на строительство, реконструкцию объектов коммунального назначения</t>
  </si>
  <si>
    <t>4.3.</t>
  </si>
  <si>
    <t>ВСЕГО по разделу 4:</t>
  </si>
  <si>
    <t>5. Строительство объектов коммунального назначения</t>
  </si>
  <si>
    <t>ВСЕГО по разделу 5:</t>
  </si>
  <si>
    <r>
      <t xml:space="preserve">6. Отдельные мероприятия муниципальной программы </t>
    </r>
    <r>
      <rPr>
        <b/>
        <sz val="11"/>
        <color rgb="FF000000"/>
        <rFont val="Times New Roman"/>
        <family val="1"/>
        <charset val="204"/>
      </rPr>
      <t>«Проведение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2018-2020 годы»</t>
    </r>
  </si>
  <si>
    <t>6.1.</t>
  </si>
  <si>
    <t>Ликвидация несанкционированных свалок на территории Партизанского муниципального района</t>
  </si>
  <si>
    <t>6.2.</t>
  </si>
  <si>
    <t>Содержание мест захоронения на территории Партизанского муниципального района</t>
  </si>
  <si>
    <t>ВСЕГО по разделу 6:</t>
  </si>
  <si>
    <t>ВСЕГО по программе:</t>
  </si>
  <si>
    <t>Срок исполнения</t>
  </si>
  <si>
    <t>1.6.</t>
  </si>
  <si>
    <t>1.14.</t>
  </si>
  <si>
    <t>2.1.</t>
  </si>
  <si>
    <t>2.2.</t>
  </si>
  <si>
    <t>2.3.</t>
  </si>
  <si>
    <t>Капитальный ремонт наружных сетей водоснабжения по ул.Комсомольская от жилого дома № 54 до жилого дома № 79а по ул.Комсомольская, с.Владимиро-Александровское</t>
  </si>
  <si>
    <t>2.4.</t>
  </si>
  <si>
    <t>2.5.</t>
  </si>
  <si>
    <t>Капитальный ремонт наружных сетей водоснабжения от жилого дома № 3 по ул. переулок Водный до жилого дома № 1 по ул.Строителей в с.Владимиро-Александровское</t>
  </si>
  <si>
    <t>2.6.</t>
  </si>
  <si>
    <t xml:space="preserve">Капитальный ремонт наружных сетей водоснабжения по ул.Строителей  в с.Владимиро-Александровское </t>
  </si>
  <si>
    <t>2.7.</t>
  </si>
  <si>
    <t xml:space="preserve">Капитальный ремонт наружных сетей водоснабжения от жилого дома № 4 по  ул.Луговая до МБДОУ «Детский сад Звёздочка» в с.Владимиро-Александровское </t>
  </si>
  <si>
    <t>2.8.</t>
  </si>
  <si>
    <t>Капитальный ремонт транзитного водовода в подвале жилого дома № 77а по ул.Комсомольская в с.Владимиро-Александровское</t>
  </si>
  <si>
    <t>2.9.</t>
  </si>
  <si>
    <t>Капитальный ремонт наружных сетей водоснабжения от жилого дома № 77а по ул.Комсомольская до жилого дома № 55а по ул.Кости Рослого в с.Владимиро-Александровское</t>
  </si>
  <si>
    <t>2.10.</t>
  </si>
  <si>
    <t>Капитальный ремонт наружных сетей водоснабжения от дома № 73 до дома № 79 по ул.Комсомольская в с.Владимиро-Александровское</t>
  </si>
  <si>
    <t>2.11.</t>
  </si>
  <si>
    <t>Капитальный ремонт наружных сетей водоснабжения по ул.Мелиораторов  от жилого дома № 3 до котельной № 8 в  с.Владимиро-Александровское</t>
  </si>
  <si>
    <t>2.12.</t>
  </si>
  <si>
    <t>Капитальный ремонт наружных сетей водоснабжения от жилого дома № 15а по ул.Садовая до жилого дома № 7 по ул.Лазо в с.Хмыловка</t>
  </si>
  <si>
    <t>2.13.</t>
  </si>
  <si>
    <t>Капитальный ремонт наружных сетей водоснабжения от жилого дома № 2 по ул.Гагарина до жилого дома № 4 в с.Владимиро-Александровское</t>
  </si>
  <si>
    <t>2.14.</t>
  </si>
  <si>
    <t>2.15.</t>
  </si>
  <si>
    <t>2.16.</t>
  </si>
  <si>
    <t>2.18.</t>
  </si>
  <si>
    <t>2.19.</t>
  </si>
  <si>
    <t>ИТОГО по Владимиро-Александровскому СП:</t>
  </si>
  <si>
    <t>2.21.</t>
  </si>
  <si>
    <t>2.22.</t>
  </si>
  <si>
    <t>2.23.</t>
  </si>
  <si>
    <t>2.24.</t>
  </si>
  <si>
    <t>2.25.</t>
  </si>
  <si>
    <t>2.26.</t>
  </si>
  <si>
    <t>ИТОГО по Екатериновскому СП:</t>
  </si>
  <si>
    <t>Ремонт водонапорной башни в с.Молчановка</t>
  </si>
  <si>
    <t>Капитальный ремонт сетей водоснабжения в с.Молчановка протяженностью 150 м (диаметр труб 50 мм, 100 мм)</t>
  </si>
  <si>
    <t>Капитальный ремонт сетей водоотведения  в с.Молчановка протяженностью 108 м (диаметр трубы 150 мм)</t>
  </si>
  <si>
    <t>Капитальный ремонт сетей водоснабжения от МБДОУ «Елочка» до котельной № 3 в с.Сергеевка протяженностью 60 м (диаметр трубы 50 мм)</t>
  </si>
  <si>
    <t>Капитальный ремонт наружных сетей водоснабжения по ул.Пушкина в с.Сергеевка (протяженностью 550м, диаметром труб 50мм)</t>
  </si>
  <si>
    <t>ИТОГО по Сергеевскому СП:</t>
  </si>
  <si>
    <t>Новицкое сельское поселение</t>
  </si>
  <si>
    <t>Экономия средств на мероприятия на территории Партизанского муниципального района</t>
  </si>
  <si>
    <t>ИТОГО по Золотодолинскому СП:</t>
  </si>
  <si>
    <t>ВСЕГО по разделу 2:</t>
  </si>
  <si>
    <t>1.15.</t>
  </si>
  <si>
    <t xml:space="preserve">Капитальный ремонт участка тепловых сетей от МБДОУ "ЦРР - детский сад "Светлячок"  по ул.Комсомольская, 63В до МБДОУ "ЦРР - детский сад "Тополек" по ул.Комсомольская, 63Б в с.Владимиро-Александровское </t>
  </si>
  <si>
    <t xml:space="preserve">Капитальный ремонт участка тепловых сетей от жилого дома № 59 до жилого дома № 63 по ул.Кости Рослого в с.Владимиро-Александровское </t>
  </si>
  <si>
    <t xml:space="preserve">Капитальный ремонт участка тепловых сетей по ул.Мелиораторов от ТК у жилого дома № 15 до ТК в 10 м от жилого дома № 3 в с.Владимиро-Александровское </t>
  </si>
  <si>
    <t xml:space="preserve">Капитальный ремонт участка тепловых сетей от ТК ул.Партизанская № 52 до ТК ул.Советская № 6А в с.Екатериновка </t>
  </si>
  <si>
    <t xml:space="preserve">Капитальный ремонт участка тепловых сетей по ул.Верхняя от жилого дома № 3А до жилого дома № 5 в с.Екатериновка </t>
  </si>
  <si>
    <t>реконструкции, ремонту объектов коммунального назначения,</t>
  </si>
  <si>
    <t>проектным работам в Партизанском муниципальном районе на 2018-2020 годы",</t>
  </si>
  <si>
    <t xml:space="preserve">утвержденной постановлением администрации Партизанского муниципального района </t>
  </si>
  <si>
    <t>Капитальный ремонт наружных тепловых сетей от котельной по ул.Шоссейная, 72 до жилого дома № 71 по ул.Шоссейная в пос.Волчанец</t>
  </si>
  <si>
    <t>Капитальный ремонт наружных сетей водоснабжения по ул.Мелиораторов от жилого дома № 24 до жилого дома № 4 в с.Владимиро-Александровское</t>
  </si>
  <si>
    <t>Капитальный ремонт станции перекачивания водоотведения в районе жилого дома № 1 по ул. 70 лет Октября в с.Золотая Долина</t>
  </si>
  <si>
    <t>Капитальный ремонт сетей водоснабжения от ул.Щорса до ул.Строителей 6 в с.Екатериновка протяженностью 600 м (диаметр трубы 90 мм)</t>
  </si>
  <si>
    <t>Резерв средств местного бюджета</t>
  </si>
  <si>
    <t>Капитальный ремонт изоляции наружных тепловых сетей от котельной № 2 до жилого дома № 10 по ул.Набережная в пос.Волчанец</t>
  </si>
  <si>
    <t xml:space="preserve">к муниципальной программе "Проведение мероприятий по строительству, </t>
  </si>
  <si>
    <t xml:space="preserve">Разработка и утверждение проектно-сметной документации по организации водоснабжения по ул.Комсомольская и ул.Центральная в пос.Волчанец </t>
  </si>
  <si>
    <t>6.3.</t>
  </si>
  <si>
    <t>1.7.</t>
  </si>
  <si>
    <t>1.8.</t>
  </si>
  <si>
    <t>1.9.</t>
  </si>
  <si>
    <t>1.10.</t>
  </si>
  <si>
    <t>1.11.</t>
  </si>
  <si>
    <t>1.12.</t>
  </si>
  <si>
    <t>1.13.</t>
  </si>
  <si>
    <t>1.16.</t>
  </si>
  <si>
    <t>1.17.</t>
  </si>
  <si>
    <t>2.20.</t>
  </si>
  <si>
    <t>4.1.</t>
  </si>
  <si>
    <t>4.2.</t>
  </si>
  <si>
    <t>Капитальный ремонт наружных тепловых сетей от центральных тепловых сетей до жилого дома № 18 по ул.Набережная в пос.Волчанец</t>
  </si>
  <si>
    <t>Капитальный ремонт изоляции наружных тепловых сетей от жилого дома № 6 по ул.Набережная до жилого дома № 11 по ул.Набережная в пос.Волчанец</t>
  </si>
  <si>
    <t>Проведение проверки сметной стоимости ремонтно-строительных работ по объектам бюджетного финансирования</t>
  </si>
  <si>
    <t>Проверка сметной документации на капитальный ремонт линии электропередач (ЛЭП) от здания трансформаторной подстанции ЗТП № 1-А до трансформаторной подстанции ТП № 2 протяженностью 1450м по адресу: Приморский край, Партизанский район, с.Золотая Долина, ул.Летная</t>
  </si>
  <si>
    <t>Поставка автомобильных электронных весов на полигон твердых бытовых отходов в с.Владимиро-Александровское</t>
  </si>
  <si>
    <t xml:space="preserve">Капитальный ремонт наружных сетей водоснабжения от жилого дома № 77 до жилого дома № 79А по ул.Комсомольская с переходом через автодорогу  в с.Владимиро-Александровское </t>
  </si>
  <si>
    <t>Капитальный ремонт наружных сетей  водоснабжения от жилого дома № 60 до  жилого дома № 29 по ул.Партизанская в с.Екатериновка</t>
  </si>
  <si>
    <t>Капитальный ремонт наружных сетей  водоснабжения от жилого дома № 7 до  жилого дома № 1 по ул.Дорожная в с.Екатериновка</t>
  </si>
  <si>
    <t>Приобретение скважинных насосов для обеспечения материально технической базы систем водоснабжения Партизанского муниципального района (резервный фонд)</t>
  </si>
  <si>
    <t xml:space="preserve">Капитальный ремонт участка тепловых сетей по ул.Партизанская от теплового колодца 2 в 50 м от здания котельной до ТК 3 у корпуса № 1 ЕДДИ ул.Советская в с.Екатериновка </t>
  </si>
  <si>
    <t>3.5.</t>
  </si>
  <si>
    <t>3.6.</t>
  </si>
  <si>
    <t>3.7.</t>
  </si>
  <si>
    <t>7. Обеспечение граждан Партизанского муниципального района твердым топливом (дровами)</t>
  </si>
  <si>
    <t>7.1.</t>
  </si>
  <si>
    <t>Обеспечение граждан твердым топливом (дровами)</t>
  </si>
  <si>
    <t>ВСЕГО по разделу 7:</t>
  </si>
  <si>
    <t>3.8.</t>
  </si>
  <si>
    <t>Капитальный ремонт наружных сетей водоснабжения от жилого дома № 43 до жилого дома № 47 по ул. 50 лет ВЛКСМ в с.Южная Сергеевка</t>
  </si>
  <si>
    <t>Приобретение и установка силового трансформатора трехфазного масляного рядом с домом № 22 по ул.Серебрянный ключ в с.Владимиро-Александровское</t>
  </si>
  <si>
    <t>Капитальный ремонт участка тепловых сетей от здания котельной № 3 по ул.Черняховского, 25 до ТК 3 у жилого дома № 3 по ул.Черняховского в с.Перетино</t>
  </si>
  <si>
    <t xml:space="preserve">Капитальный ремонт участка тепловых сетей от ТК у здания № 125 по ул.Лазо до ТК у здания № 98 по ул.Партизанская в с.Владимиро-Александровское </t>
  </si>
  <si>
    <t xml:space="preserve">Капитальный ремонт участка тепловых сетей по ул.Комсомольская, 99 от ТК у здания котельной до  ТК у здания инфекционного корпуса в с.Владимиро-Александровское </t>
  </si>
  <si>
    <t>3.9.</t>
  </si>
  <si>
    <t>Выполнение аварийно-спасательных работ по восстановлению линии электропередач в с.Золотая  Долина по ул.Летная в результате чрезвычайной ситуации, возникшей на территории Партизанского муниципального района 27.08.2019</t>
  </si>
  <si>
    <t>3.10.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</si>
  <si>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</si>
  <si>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</si>
  <si>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</si>
  <si>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</si>
  <si>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</si>
  <si>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</si>
  <si>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</si>
  <si>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</si>
  <si>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</si>
  <si>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</si>
  <si>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Капитальный ремонт наружных тепловых сетей к жилым домам № 9,  17, 19 по ул.Набережная в пос. Волчанец</t>
  </si>
  <si>
    <t>Выполнение работ по замене аварийных опор по ул.Шоссейная в пос.Боец Кузнецов</t>
  </si>
  <si>
    <t xml:space="preserve">Резерв средств на выполнение работ по замене аварийных опор </t>
  </si>
  <si>
    <t>Капитальный ремонт участка тепловых сетей  по ул.Комсомольская от теплового колодца  у жилого  дома № 75 до теплового колодца  у  жилых домов  № 77,79, 79А в   с.Владимиро -Александровское Партизанского муниципального района</t>
  </si>
  <si>
    <t>Капитальный ремонт участка тепловых  сетей от  теплового колодца  5 по ул.Ватутина до жилого дома № 26  по ул.Лазо в с.Владимиро -Александровское Партизанского муниципального района</t>
  </si>
  <si>
    <t>Капитальный ремонт участка тепловых сетей от  теплового колодца у жилого дома № 55А  по ул.Кости Рослого с переходом  через автодорогу до жилого дома № 42 по ул.Комсомольская в с.Владимиро -Александровское Партизанского муниципального района</t>
  </si>
  <si>
    <t>Капитальный ремонт участка тепловых сетей по  ул. Юбилейная от теплового узла у жилого дома № 11 до теплового колодца  у жилого дома № 2 в  с.Владимиро-Александровское Партизанского муниципального района</t>
  </si>
  <si>
    <t>Капитальный ремонт участка тепловых сетей от теплового колодца у районного центра детского творчества с переходом через автодорогу до стены здания № 41 по ул. Комсомольская в с.Владимиро-Александровское Партизанского муниципального района</t>
  </si>
  <si>
    <t>Капитальный ремонт наружных тепловых сетей от котельной № 1 до административного здания по ул. 40 лет Победы в с.Хмыловка</t>
  </si>
  <si>
    <t xml:space="preserve">Капитальный ремонт участка тепловой сети от жилого дома № 16 до жилого дома № 18 по ул. Матросова в с.Новицкое Партизанского муниципального района </t>
  </si>
  <si>
    <t>Капитальный ремонт участка тепловых сетей от теплового колодца  у жилого дома № 9 до жилого дома № 14 по ул.Лесная в с.Новицкое Партизанского муниципального района</t>
  </si>
  <si>
    <t>Капитальный ремонт участка тепловых сетей от теплового колодца 12 до жилого дома № 2 по ул.Луговая в с.Новицкое Партизанского муниципального района</t>
  </si>
  <si>
    <t>Капитальный ремонт изоляции наружных тепловых сетей от  жилого дома № 11 до жилого дома № 9 по ул.Центральная в пос.Волчанец</t>
  </si>
  <si>
    <t xml:space="preserve">Капитальный ремонт наружных сетей водоснабжения от дома № 125в по ул.Лазо до дома № 96 по ул. Партизанская в с.Владимиро-Александровское  </t>
  </si>
  <si>
    <t>Разработка и утверждение проектно-сметной документации по организации водоснабжения по ул.Комсомольская и ул.Центральная в пос.Волчанец (незавершенная проектно-сметная документация)</t>
  </si>
  <si>
    <t>1.28.</t>
  </si>
  <si>
    <t>Выполнение работ по капитальному ремонту сетей теплоснабжения на территории Партизанского муниципального района</t>
  </si>
  <si>
    <t>от 10.11.2017 № 691 (в редакции от 01.04.2020 № 394)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</si>
</sst>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#,##0.0000"/>
    <numFmt numFmtId="167" formatCode="0.00000"/>
    <numFmt numFmtId="168" formatCode="0.000000"/>
    <numFmt numFmtId="169" formatCode="#,##0.0000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169" fontId="5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167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0" fillId="0" borderId="0" xfId="0" applyNumberForma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4"/>
  <sheetViews>
    <sheetView tabSelected="1" zoomScale="115" zoomScaleNormal="115" workbookViewId="0">
      <selection activeCell="A9" sqref="A9:H9"/>
    </sheetView>
  </sheetViews>
  <sheetFormatPr defaultRowHeight="15"/>
  <cols>
    <col min="1" max="1" width="8.140625" style="29" customWidth="1"/>
    <col min="2" max="2" width="45.42578125" style="29" customWidth="1"/>
    <col min="3" max="3" width="13.28515625" style="29" customWidth="1"/>
    <col min="4" max="4" width="22.7109375" style="29" customWidth="1"/>
    <col min="5" max="5" width="21" style="29" customWidth="1"/>
    <col min="6" max="6" width="21.28515625" style="29" customWidth="1"/>
    <col min="7" max="7" width="19" style="29" customWidth="1"/>
    <col min="8" max="8" width="27.85546875" style="29" customWidth="1"/>
    <col min="9" max="9" width="12.85546875" style="29" bestFit="1" customWidth="1"/>
    <col min="10" max="10" width="16.5703125" style="33" customWidth="1"/>
    <col min="11" max="16384" width="9.140625" style="29"/>
  </cols>
  <sheetData>
    <row r="1" spans="1:8" ht="18.75">
      <c r="E1" s="36"/>
      <c r="F1" s="30" t="s">
        <v>0</v>
      </c>
    </row>
    <row r="2" spans="1:8" ht="28.5" customHeight="1">
      <c r="E2" s="36"/>
      <c r="F2" s="31" t="s">
        <v>116</v>
      </c>
    </row>
    <row r="3" spans="1:8" ht="16.5" customHeight="1">
      <c r="E3" s="36"/>
      <c r="F3" s="31" t="s">
        <v>107</v>
      </c>
    </row>
    <row r="4" spans="1:8" ht="18.75">
      <c r="E4" s="36"/>
      <c r="F4" s="31" t="s">
        <v>108</v>
      </c>
    </row>
    <row r="5" spans="1:8" ht="18.75">
      <c r="E5" s="36"/>
      <c r="F5" s="30" t="s">
        <v>109</v>
      </c>
    </row>
    <row r="6" spans="1:8" ht="18.75">
      <c r="D6" s="126" t="s">
        <v>184</v>
      </c>
      <c r="E6" s="125"/>
      <c r="F6" s="125"/>
      <c r="G6" s="125"/>
      <c r="H6" s="125"/>
    </row>
    <row r="7" spans="1:8" ht="39.75" customHeight="1">
      <c r="A7" s="124" t="s">
        <v>1</v>
      </c>
      <c r="B7" s="125"/>
      <c r="C7" s="125"/>
      <c r="D7" s="125"/>
      <c r="E7" s="125"/>
      <c r="F7" s="125"/>
      <c r="G7" s="125"/>
      <c r="H7" s="125"/>
    </row>
    <row r="8" spans="1:8" ht="18.75">
      <c r="A8" s="126" t="s">
        <v>2</v>
      </c>
      <c r="B8" s="125"/>
      <c r="C8" s="125"/>
      <c r="D8" s="125"/>
      <c r="E8" s="125"/>
      <c r="F8" s="125"/>
      <c r="G8" s="125"/>
      <c r="H8" s="125"/>
    </row>
    <row r="9" spans="1:8" ht="18.75">
      <c r="A9" s="127" t="s">
        <v>3</v>
      </c>
      <c r="B9" s="125"/>
      <c r="C9" s="125"/>
      <c r="D9" s="125"/>
      <c r="E9" s="125"/>
      <c r="F9" s="125"/>
      <c r="G9" s="125"/>
      <c r="H9" s="125"/>
    </row>
    <row r="10" spans="1:8" ht="18.75">
      <c r="A10" s="127" t="s">
        <v>4</v>
      </c>
      <c r="B10" s="125"/>
      <c r="C10" s="125"/>
      <c r="D10" s="125"/>
      <c r="E10" s="125"/>
      <c r="F10" s="125"/>
      <c r="G10" s="125"/>
      <c r="H10" s="125"/>
    </row>
    <row r="11" spans="1:8" ht="18.75">
      <c r="A11" s="30"/>
    </row>
    <row r="12" spans="1:8" ht="15" customHeight="1">
      <c r="A12" s="128" t="s">
        <v>5</v>
      </c>
      <c r="B12" s="128" t="s">
        <v>6</v>
      </c>
      <c r="C12" s="128" t="s">
        <v>52</v>
      </c>
      <c r="D12" s="128" t="s">
        <v>7</v>
      </c>
      <c r="E12" s="130" t="s">
        <v>8</v>
      </c>
      <c r="F12" s="131"/>
      <c r="G12" s="132"/>
      <c r="H12" s="128" t="s">
        <v>9</v>
      </c>
    </row>
    <row r="13" spans="1:8" ht="9.75" customHeight="1">
      <c r="A13" s="139"/>
      <c r="B13" s="139"/>
      <c r="C13" s="115"/>
      <c r="D13" s="128"/>
      <c r="E13" s="133"/>
      <c r="F13" s="134"/>
      <c r="G13" s="135"/>
      <c r="H13" s="115"/>
    </row>
    <row r="14" spans="1:8" ht="3" customHeight="1">
      <c r="A14" s="139"/>
      <c r="B14" s="139"/>
      <c r="C14" s="115"/>
      <c r="D14" s="128"/>
      <c r="E14" s="133"/>
      <c r="F14" s="134"/>
      <c r="G14" s="135"/>
      <c r="H14" s="115"/>
    </row>
    <row r="15" spans="1:8" ht="0.75" customHeight="1">
      <c r="A15" s="139"/>
      <c r="B15" s="139"/>
      <c r="C15" s="115"/>
      <c r="D15" s="128"/>
      <c r="E15" s="136"/>
      <c r="F15" s="137"/>
      <c r="G15" s="138"/>
      <c r="H15" s="115"/>
    </row>
    <row r="16" spans="1:8" ht="106.5" customHeight="1">
      <c r="A16" s="139"/>
      <c r="B16" s="139"/>
      <c r="C16" s="115"/>
      <c r="D16" s="128"/>
      <c r="E16" s="39" t="s">
        <v>10</v>
      </c>
      <c r="F16" s="39" t="s">
        <v>11</v>
      </c>
      <c r="G16" s="39" t="s">
        <v>12</v>
      </c>
      <c r="H16" s="139"/>
    </row>
    <row r="17" spans="1:10">
      <c r="A17" s="37">
        <v>1</v>
      </c>
      <c r="B17" s="49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</row>
    <row r="18" spans="1:10" ht="15" customHeight="1">
      <c r="A18" s="89" t="s">
        <v>13</v>
      </c>
      <c r="B18" s="90"/>
      <c r="C18" s="90"/>
      <c r="D18" s="90"/>
      <c r="E18" s="90"/>
      <c r="F18" s="90"/>
      <c r="G18" s="90"/>
      <c r="H18" s="91"/>
    </row>
    <row r="19" spans="1:10" ht="15" customHeight="1">
      <c r="A19" s="89" t="s">
        <v>28</v>
      </c>
      <c r="B19" s="90"/>
      <c r="C19" s="90"/>
      <c r="D19" s="90"/>
      <c r="E19" s="90"/>
      <c r="F19" s="90"/>
      <c r="G19" s="90"/>
      <c r="H19" s="91"/>
    </row>
    <row r="20" spans="1:10" ht="78" customHeight="1">
      <c r="A20" s="40" t="s">
        <v>15</v>
      </c>
      <c r="B20" s="50" t="s">
        <v>102</v>
      </c>
      <c r="C20" s="37">
        <v>2019</v>
      </c>
      <c r="D20" s="16">
        <f>E20+F20</f>
        <v>421.70898</v>
      </c>
      <c r="E20" s="16">
        <v>12.650980000000001</v>
      </c>
      <c r="F20" s="16">
        <v>409.05799999999999</v>
      </c>
      <c r="G20" s="37"/>
      <c r="H20" s="32" t="s">
        <v>17</v>
      </c>
      <c r="J20" s="34"/>
    </row>
    <row r="21" spans="1:10" ht="66.75" customHeight="1">
      <c r="A21" s="40" t="s">
        <v>18</v>
      </c>
      <c r="B21" s="50" t="s">
        <v>103</v>
      </c>
      <c r="C21" s="37">
        <v>2019</v>
      </c>
      <c r="D21" s="16">
        <f t="shared" ref="D21:D23" si="0">E21+F21</f>
        <v>139.43886000000001</v>
      </c>
      <c r="E21" s="16">
        <v>4.1838600000000001</v>
      </c>
      <c r="F21" s="16">
        <v>135.255</v>
      </c>
      <c r="G21" s="37"/>
      <c r="H21" s="32" t="s">
        <v>19</v>
      </c>
    </row>
    <row r="22" spans="1:10" ht="62.25" customHeight="1">
      <c r="A22" s="40" t="s">
        <v>20</v>
      </c>
      <c r="B22" s="50" t="s">
        <v>104</v>
      </c>
      <c r="C22" s="37">
        <v>2019</v>
      </c>
      <c r="D22" s="16">
        <f t="shared" si="0"/>
        <v>2857.1235900000001</v>
      </c>
      <c r="E22" s="16">
        <v>85.714590000000001</v>
      </c>
      <c r="F22" s="16">
        <v>2771.4090000000001</v>
      </c>
      <c r="G22" s="37"/>
      <c r="H22" s="32" t="s">
        <v>19</v>
      </c>
    </row>
    <row r="23" spans="1:10" ht="64.5" customHeight="1">
      <c r="A23" s="47" t="s">
        <v>22</v>
      </c>
      <c r="B23" s="73" t="s">
        <v>152</v>
      </c>
      <c r="C23" s="47">
        <v>2019</v>
      </c>
      <c r="D23" s="16">
        <f t="shared" si="0"/>
        <v>763.36688000000004</v>
      </c>
      <c r="E23" s="16">
        <v>22.901879999999998</v>
      </c>
      <c r="F23" s="16">
        <v>740.46500000000003</v>
      </c>
      <c r="G23" s="47"/>
      <c r="H23" s="32" t="s">
        <v>19</v>
      </c>
    </row>
    <row r="24" spans="1:10" ht="14.25" customHeight="1">
      <c r="A24" s="58">
        <v>1</v>
      </c>
      <c r="B24" s="58">
        <v>2</v>
      </c>
      <c r="C24" s="58">
        <v>3</v>
      </c>
      <c r="D24" s="58">
        <v>4</v>
      </c>
      <c r="E24" s="58">
        <v>5</v>
      </c>
      <c r="F24" s="58">
        <v>6</v>
      </c>
      <c r="G24" s="58">
        <v>7</v>
      </c>
      <c r="H24" s="58">
        <v>8</v>
      </c>
    </row>
    <row r="25" spans="1:10" ht="76.5" customHeight="1">
      <c r="A25" s="48" t="s">
        <v>23</v>
      </c>
      <c r="B25" s="86" t="s">
        <v>153</v>
      </c>
      <c r="C25" s="48">
        <v>2019</v>
      </c>
      <c r="D25" s="16">
        <f>E25+F25</f>
        <v>447.65199999999999</v>
      </c>
      <c r="E25" s="16">
        <v>13.430999999999999</v>
      </c>
      <c r="F25" s="16">
        <v>434.221</v>
      </c>
      <c r="G25" s="48"/>
      <c r="H25" s="32" t="s">
        <v>19</v>
      </c>
    </row>
    <row r="26" spans="1:10" ht="92.25" customHeight="1">
      <c r="A26" s="80" t="s">
        <v>53</v>
      </c>
      <c r="B26" s="84" t="s">
        <v>170</v>
      </c>
      <c r="C26" s="80">
        <v>2020</v>
      </c>
      <c r="D26" s="16">
        <f t="shared" ref="D26:D31" si="1">E26+F26</f>
        <v>1204.0439999999999</v>
      </c>
      <c r="E26" s="16">
        <v>36.121319999999997</v>
      </c>
      <c r="F26" s="16">
        <v>1167.9226799999999</v>
      </c>
      <c r="G26" s="80"/>
      <c r="H26" s="32"/>
    </row>
    <row r="27" spans="1:10" ht="78" customHeight="1">
      <c r="A27" s="80" t="s">
        <v>119</v>
      </c>
      <c r="B27" s="85" t="s">
        <v>171</v>
      </c>
      <c r="C27" s="80">
        <v>2020</v>
      </c>
      <c r="D27" s="16">
        <f t="shared" si="1"/>
        <v>2081.2939999999999</v>
      </c>
      <c r="E27" s="16">
        <v>62.43882</v>
      </c>
      <c r="F27" s="16">
        <v>2018.85518</v>
      </c>
      <c r="G27" s="80"/>
      <c r="H27" s="32"/>
    </row>
    <row r="28" spans="1:10" ht="93.75" customHeight="1">
      <c r="A28" s="80" t="s">
        <v>120</v>
      </c>
      <c r="B28" s="84" t="s">
        <v>172</v>
      </c>
      <c r="C28" s="80">
        <v>2020</v>
      </c>
      <c r="D28" s="16">
        <f t="shared" si="1"/>
        <v>2344.4500000000003</v>
      </c>
      <c r="E28" s="16">
        <v>70.333500000000001</v>
      </c>
      <c r="F28" s="16">
        <v>2274.1165000000001</v>
      </c>
      <c r="G28" s="80"/>
      <c r="H28" s="32"/>
    </row>
    <row r="29" spans="1:10" ht="74.25" customHeight="1">
      <c r="A29" s="80" t="s">
        <v>121</v>
      </c>
      <c r="B29" s="85" t="s">
        <v>173</v>
      </c>
      <c r="C29" s="80">
        <v>2020</v>
      </c>
      <c r="D29" s="16">
        <f t="shared" si="1"/>
        <v>2098.681</v>
      </c>
      <c r="E29" s="16">
        <v>62.960430000000002</v>
      </c>
      <c r="F29" s="16">
        <v>2035.72057</v>
      </c>
      <c r="G29" s="80"/>
      <c r="H29" s="32"/>
    </row>
    <row r="30" spans="1:10" ht="92.25" customHeight="1">
      <c r="A30" s="80" t="s">
        <v>122</v>
      </c>
      <c r="B30" s="84" t="s">
        <v>174</v>
      </c>
      <c r="C30" s="80">
        <v>2020</v>
      </c>
      <c r="D30" s="16">
        <f t="shared" si="1"/>
        <v>530.02600000000007</v>
      </c>
      <c r="E30" s="16">
        <v>15.900779999999999</v>
      </c>
      <c r="F30" s="16">
        <v>514.12522000000001</v>
      </c>
      <c r="G30" s="80"/>
      <c r="H30" s="32"/>
    </row>
    <row r="31" spans="1:10" ht="48" customHeight="1">
      <c r="A31" s="80" t="s">
        <v>123</v>
      </c>
      <c r="B31" s="85" t="s">
        <v>175</v>
      </c>
      <c r="C31" s="80">
        <v>2020</v>
      </c>
      <c r="D31" s="16">
        <f t="shared" si="1"/>
        <v>2828.3089999999997</v>
      </c>
      <c r="E31" s="16">
        <v>779.92583999999999</v>
      </c>
      <c r="F31" s="16">
        <v>2048.3831599999999</v>
      </c>
      <c r="G31" s="80"/>
      <c r="H31" s="32"/>
    </row>
    <row r="32" spans="1:10" ht="24" customHeight="1">
      <c r="A32" s="112" t="s">
        <v>24</v>
      </c>
      <c r="B32" s="112"/>
      <c r="C32" s="38" t="s">
        <v>25</v>
      </c>
      <c r="D32" s="20">
        <f>D33+D34+D35</f>
        <v>15716.09431</v>
      </c>
      <c r="E32" s="20">
        <f>E33+E34+E35</f>
        <v>1166.5629999999999</v>
      </c>
      <c r="F32" s="20">
        <f>F33+F34+F35</f>
        <v>14549.531309999998</v>
      </c>
      <c r="G32" s="101"/>
      <c r="H32" s="129"/>
    </row>
    <row r="33" spans="1:9" ht="21.75" customHeight="1">
      <c r="A33" s="112"/>
      <c r="B33" s="112"/>
      <c r="C33" s="37">
        <v>2018</v>
      </c>
      <c r="D33" s="16">
        <v>0</v>
      </c>
      <c r="E33" s="16">
        <v>0</v>
      </c>
      <c r="F33" s="16">
        <v>0</v>
      </c>
      <c r="G33" s="101"/>
      <c r="H33" s="129"/>
    </row>
    <row r="34" spans="1:9" ht="24.75" customHeight="1">
      <c r="A34" s="112"/>
      <c r="B34" s="112"/>
      <c r="C34" s="37">
        <v>2019</v>
      </c>
      <c r="D34" s="16">
        <f>D20+D21+D22+D23+D25</f>
        <v>4629.2903100000003</v>
      </c>
      <c r="E34" s="16">
        <f>E20+E21+E22+E25+E23</f>
        <v>138.88230999999999</v>
      </c>
      <c r="F34" s="16">
        <f>F20+F21+F22+F25+F23</f>
        <v>4490.4080000000004</v>
      </c>
      <c r="G34" s="101"/>
      <c r="H34" s="129"/>
      <c r="I34" s="72"/>
    </row>
    <row r="35" spans="1:9" ht="32.25" customHeight="1">
      <c r="A35" s="112"/>
      <c r="B35" s="112"/>
      <c r="C35" s="37">
        <v>2020</v>
      </c>
      <c r="D35" s="79">
        <f>D26+D27+D28+D29+D30+D31</f>
        <v>11086.804</v>
      </c>
      <c r="E35" s="79">
        <f t="shared" ref="E35:F35" si="2">E26+E27+E28+E29+E30+E31</f>
        <v>1027.6806899999999</v>
      </c>
      <c r="F35" s="79">
        <f t="shared" si="2"/>
        <v>10059.123309999999</v>
      </c>
      <c r="G35" s="101"/>
      <c r="H35" s="129"/>
    </row>
    <row r="36" spans="1:9" ht="21.75" customHeight="1">
      <c r="A36" s="89" t="s">
        <v>29</v>
      </c>
      <c r="B36" s="90"/>
      <c r="C36" s="90"/>
      <c r="D36" s="90"/>
      <c r="E36" s="90"/>
      <c r="F36" s="90"/>
      <c r="G36" s="90"/>
      <c r="H36" s="91"/>
    </row>
    <row r="37" spans="1:9" ht="55.5" customHeight="1">
      <c r="A37" s="76" t="s">
        <v>124</v>
      </c>
      <c r="B37" s="2" t="s">
        <v>105</v>
      </c>
      <c r="C37" s="37">
        <v>2019</v>
      </c>
      <c r="D37" s="16">
        <f>E37+F37</f>
        <v>261.21372000000002</v>
      </c>
      <c r="E37" s="16">
        <v>7.8367199999999997</v>
      </c>
      <c r="F37" s="16">
        <v>253.37700000000001</v>
      </c>
      <c r="G37" s="37"/>
      <c r="H37" s="32" t="s">
        <v>19</v>
      </c>
    </row>
    <row r="38" spans="1:9" ht="50.25" customHeight="1">
      <c r="A38" s="76" t="s">
        <v>125</v>
      </c>
      <c r="B38" s="55" t="s">
        <v>106</v>
      </c>
      <c r="C38" s="54">
        <v>2019</v>
      </c>
      <c r="D38" s="16">
        <f t="shared" ref="D38:D39" si="3">E38+F38</f>
        <v>237.28</v>
      </c>
      <c r="E38" s="16">
        <v>7.1313300000000002</v>
      </c>
      <c r="F38" s="16">
        <v>230.14867000000001</v>
      </c>
      <c r="G38" s="54"/>
      <c r="H38" s="32" t="s">
        <v>19</v>
      </c>
    </row>
    <row r="39" spans="1:9" ht="66.75" customHeight="1">
      <c r="A39" s="76" t="s">
        <v>54</v>
      </c>
      <c r="B39" s="56" t="s">
        <v>140</v>
      </c>
      <c r="C39" s="37">
        <v>2019</v>
      </c>
      <c r="D39" s="16">
        <f t="shared" si="3"/>
        <v>790.86399000000006</v>
      </c>
      <c r="E39" s="16">
        <v>23.725989999999999</v>
      </c>
      <c r="F39" s="16">
        <v>767.13800000000003</v>
      </c>
      <c r="G39" s="37"/>
      <c r="H39" s="32" t="s">
        <v>19</v>
      </c>
    </row>
    <row r="40" spans="1:9" ht="21.75" customHeight="1">
      <c r="A40" s="112" t="s">
        <v>24</v>
      </c>
      <c r="B40" s="112"/>
      <c r="C40" s="38" t="s">
        <v>25</v>
      </c>
      <c r="D40" s="20">
        <f>D41+D42+D43</f>
        <v>1289.3577100000002</v>
      </c>
      <c r="E40" s="20">
        <f>E41+E42+E43</f>
        <v>38.694040000000001</v>
      </c>
      <c r="F40" s="20">
        <f>F41+F42+F43</f>
        <v>1250.6636699999999</v>
      </c>
      <c r="G40" s="101"/>
      <c r="H40" s="129"/>
    </row>
    <row r="41" spans="1:9" ht="18" customHeight="1">
      <c r="A41" s="112"/>
      <c r="B41" s="112"/>
      <c r="C41" s="37">
        <v>2018</v>
      </c>
      <c r="D41" s="16">
        <v>0</v>
      </c>
      <c r="E41" s="16">
        <v>0</v>
      </c>
      <c r="F41" s="16">
        <v>0</v>
      </c>
      <c r="G41" s="101"/>
      <c r="H41" s="129"/>
    </row>
    <row r="42" spans="1:9" ht="15.75" customHeight="1">
      <c r="A42" s="112"/>
      <c r="B42" s="112"/>
      <c r="C42" s="37">
        <v>2019</v>
      </c>
      <c r="D42" s="16">
        <f>D37+D38+D39</f>
        <v>1289.3577100000002</v>
      </c>
      <c r="E42" s="16">
        <f>E37+E38+E39</f>
        <v>38.694040000000001</v>
      </c>
      <c r="F42" s="16">
        <f>F37+F38+F39</f>
        <v>1250.6636699999999</v>
      </c>
      <c r="G42" s="101"/>
      <c r="H42" s="129"/>
      <c r="I42" s="72"/>
    </row>
    <row r="43" spans="1:9" ht="18" customHeight="1">
      <c r="A43" s="112"/>
      <c r="B43" s="112"/>
      <c r="C43" s="37">
        <v>2020</v>
      </c>
      <c r="D43" s="16">
        <v>0</v>
      </c>
      <c r="E43" s="16">
        <v>0</v>
      </c>
      <c r="F43" s="16">
        <v>0</v>
      </c>
      <c r="G43" s="101"/>
      <c r="H43" s="129"/>
    </row>
    <row r="44" spans="1:9" ht="18.75" customHeight="1">
      <c r="A44" s="89" t="s">
        <v>31</v>
      </c>
      <c r="B44" s="90"/>
      <c r="C44" s="90"/>
      <c r="D44" s="90"/>
      <c r="E44" s="90"/>
      <c r="F44" s="90"/>
      <c r="G44" s="90"/>
      <c r="H44" s="91"/>
    </row>
    <row r="45" spans="1:9" ht="61.5" customHeight="1">
      <c r="A45" s="76" t="s">
        <v>101</v>
      </c>
      <c r="B45" s="2" t="s">
        <v>151</v>
      </c>
      <c r="C45" s="71">
        <v>2019</v>
      </c>
      <c r="D45" s="16">
        <f>E45+F45</f>
        <v>459.00864999999999</v>
      </c>
      <c r="E45" s="16">
        <v>128.01365000000001</v>
      </c>
      <c r="F45" s="16">
        <v>330.995</v>
      </c>
      <c r="G45" s="71"/>
      <c r="H45" s="32" t="s">
        <v>19</v>
      </c>
    </row>
    <row r="46" spans="1:9" ht="18" customHeight="1">
      <c r="A46" s="112" t="s">
        <v>24</v>
      </c>
      <c r="B46" s="112"/>
      <c r="C46" s="70" t="s">
        <v>25</v>
      </c>
      <c r="D46" s="20">
        <f>D47+D48+D49</f>
        <v>459.00864999999999</v>
      </c>
      <c r="E46" s="20">
        <f>E47+E48+E49</f>
        <v>128.01365000000001</v>
      </c>
      <c r="F46" s="20">
        <f>F47+F48+F49</f>
        <v>330.995</v>
      </c>
      <c r="G46" s="101"/>
      <c r="H46" s="129"/>
    </row>
    <row r="47" spans="1:9" ht="18.75" customHeight="1">
      <c r="A47" s="112"/>
      <c r="B47" s="112"/>
      <c r="C47" s="71">
        <v>2018</v>
      </c>
      <c r="D47" s="16">
        <v>0</v>
      </c>
      <c r="E47" s="16">
        <v>0</v>
      </c>
      <c r="F47" s="16">
        <v>0</v>
      </c>
      <c r="G47" s="101"/>
      <c r="H47" s="129"/>
    </row>
    <row r="48" spans="1:9" ht="16.5" customHeight="1">
      <c r="A48" s="112"/>
      <c r="B48" s="112"/>
      <c r="C48" s="71">
        <v>2019</v>
      </c>
      <c r="D48" s="16">
        <f>D45</f>
        <v>459.00864999999999</v>
      </c>
      <c r="E48" s="16">
        <f>E45</f>
        <v>128.01365000000001</v>
      </c>
      <c r="F48" s="16">
        <f>F45</f>
        <v>330.995</v>
      </c>
      <c r="G48" s="101"/>
      <c r="H48" s="129"/>
      <c r="I48" s="72"/>
    </row>
    <row r="49" spans="1:9" ht="17.25" customHeight="1">
      <c r="A49" s="112"/>
      <c r="B49" s="112"/>
      <c r="C49" s="71">
        <v>2020</v>
      </c>
      <c r="D49" s="16">
        <v>0</v>
      </c>
      <c r="E49" s="16">
        <v>0</v>
      </c>
      <c r="F49" s="16">
        <v>0</v>
      </c>
      <c r="G49" s="101"/>
      <c r="H49" s="129"/>
    </row>
    <row r="50" spans="1:9" ht="17.25" customHeight="1">
      <c r="A50" s="89" t="s">
        <v>97</v>
      </c>
      <c r="B50" s="90"/>
      <c r="C50" s="90"/>
      <c r="D50" s="90"/>
      <c r="E50" s="90"/>
      <c r="F50" s="90"/>
      <c r="G50" s="90"/>
      <c r="H50" s="91"/>
    </row>
    <row r="51" spans="1:9" ht="63.75" customHeight="1">
      <c r="A51" s="80" t="s">
        <v>126</v>
      </c>
      <c r="B51" s="85" t="s">
        <v>176</v>
      </c>
      <c r="C51" s="80">
        <v>2020</v>
      </c>
      <c r="D51" s="16">
        <f>E51+F51</f>
        <v>121.218</v>
      </c>
      <c r="E51" s="16">
        <v>3.6365400000000001</v>
      </c>
      <c r="F51" s="16">
        <v>117.58146000000001</v>
      </c>
      <c r="G51" s="76"/>
      <c r="H51" s="32" t="s">
        <v>19</v>
      </c>
    </row>
    <row r="52" spans="1:9" ht="58.5" customHeight="1">
      <c r="A52" s="80" t="s">
        <v>127</v>
      </c>
      <c r="B52" s="84" t="s">
        <v>178</v>
      </c>
      <c r="C52" s="80">
        <v>2020</v>
      </c>
      <c r="D52" s="16">
        <f t="shared" ref="D52:D53" si="4">E52+F52</f>
        <v>374.46699999999998</v>
      </c>
      <c r="E52" s="16">
        <v>11.23401</v>
      </c>
      <c r="F52" s="16">
        <v>363.23298999999997</v>
      </c>
      <c r="G52" s="76"/>
      <c r="H52" s="32" t="s">
        <v>19</v>
      </c>
    </row>
    <row r="53" spans="1:9" ht="62.25" customHeight="1">
      <c r="A53" s="80" t="s">
        <v>157</v>
      </c>
      <c r="B53" s="84" t="s">
        <v>177</v>
      </c>
      <c r="C53" s="80">
        <v>2020</v>
      </c>
      <c r="D53" s="16">
        <f t="shared" si="4"/>
        <v>412.88400000000001</v>
      </c>
      <c r="E53" s="16">
        <v>12.386520000000001</v>
      </c>
      <c r="F53" s="16">
        <v>400.49748</v>
      </c>
      <c r="G53" s="76"/>
      <c r="H53" s="32" t="s">
        <v>19</v>
      </c>
    </row>
    <row r="54" spans="1:9" ht="17.25" customHeight="1">
      <c r="A54" s="112" t="s">
        <v>24</v>
      </c>
      <c r="B54" s="112"/>
      <c r="C54" s="77" t="s">
        <v>25</v>
      </c>
      <c r="D54" s="20">
        <f>D55+D56+D57</f>
        <v>908.56899999999996</v>
      </c>
      <c r="E54" s="20">
        <f>E55+E56+E57</f>
        <v>27.257069999999999</v>
      </c>
      <c r="F54" s="20">
        <f>F55+F56+F57</f>
        <v>881.31192999999996</v>
      </c>
      <c r="G54" s="101"/>
      <c r="H54" s="129"/>
    </row>
    <row r="55" spans="1:9" ht="17.25" customHeight="1">
      <c r="A55" s="112"/>
      <c r="B55" s="112"/>
      <c r="C55" s="76">
        <v>2018</v>
      </c>
      <c r="D55" s="16">
        <v>0</v>
      </c>
      <c r="E55" s="16">
        <v>0</v>
      </c>
      <c r="F55" s="16">
        <v>0</v>
      </c>
      <c r="G55" s="101"/>
      <c r="H55" s="129"/>
    </row>
    <row r="56" spans="1:9" ht="17.25" customHeight="1">
      <c r="A56" s="112"/>
      <c r="B56" s="112"/>
      <c r="C56" s="76">
        <v>2019</v>
      </c>
      <c r="D56" s="16">
        <v>0</v>
      </c>
      <c r="E56" s="16">
        <v>0</v>
      </c>
      <c r="F56" s="16">
        <v>0</v>
      </c>
      <c r="G56" s="101"/>
      <c r="H56" s="129"/>
    </row>
    <row r="57" spans="1:9" ht="17.25" customHeight="1">
      <c r="A57" s="112"/>
      <c r="B57" s="112"/>
      <c r="C57" s="76">
        <v>2020</v>
      </c>
      <c r="D57" s="79">
        <f>D51+D52+D53</f>
        <v>908.56899999999996</v>
      </c>
      <c r="E57" s="79">
        <f t="shared" ref="E57:F57" si="5">E51+E52+E53</f>
        <v>27.257069999999999</v>
      </c>
      <c r="F57" s="79">
        <f t="shared" si="5"/>
        <v>881.31192999999996</v>
      </c>
      <c r="G57" s="101"/>
      <c r="H57" s="129"/>
    </row>
    <row r="58" spans="1:9" ht="23.25" customHeight="1">
      <c r="A58" s="89" t="s">
        <v>14</v>
      </c>
      <c r="B58" s="90"/>
      <c r="C58" s="90"/>
      <c r="D58" s="90"/>
      <c r="E58" s="90"/>
      <c r="F58" s="90"/>
      <c r="G58" s="90"/>
      <c r="H58" s="91"/>
    </row>
    <row r="59" spans="1:9" ht="46.5" customHeight="1">
      <c r="A59" s="76" t="s">
        <v>158</v>
      </c>
      <c r="B59" s="51" t="s">
        <v>16</v>
      </c>
      <c r="C59" s="46">
        <v>2018</v>
      </c>
      <c r="D59" s="16">
        <f>E59+F59</f>
        <v>1143.4778799999999</v>
      </c>
      <c r="E59" s="15">
        <v>228.69587999999999</v>
      </c>
      <c r="F59" s="16">
        <v>914.78200000000004</v>
      </c>
      <c r="G59" s="46"/>
      <c r="H59" s="32" t="s">
        <v>19</v>
      </c>
    </row>
    <row r="60" spans="1:9" ht="48" customHeight="1">
      <c r="A60" s="76" t="s">
        <v>159</v>
      </c>
      <c r="B60" s="51" t="s">
        <v>110</v>
      </c>
      <c r="C60" s="46">
        <v>2018</v>
      </c>
      <c r="D60" s="16">
        <f t="shared" ref="D60:D63" si="6">E60+F60</f>
        <v>2000.00001</v>
      </c>
      <c r="E60" s="15">
        <v>400.00000999999997</v>
      </c>
      <c r="F60" s="16">
        <v>1600</v>
      </c>
      <c r="G60" s="46"/>
      <c r="H60" s="32" t="s">
        <v>19</v>
      </c>
    </row>
    <row r="61" spans="1:9" ht="61.5" customHeight="1">
      <c r="A61" s="76" t="s">
        <v>160</v>
      </c>
      <c r="B61" s="51" t="s">
        <v>21</v>
      </c>
      <c r="C61" s="46">
        <v>2018</v>
      </c>
      <c r="D61" s="16">
        <f t="shared" si="6"/>
        <v>4173.4554500000004</v>
      </c>
      <c r="E61" s="15">
        <v>834.69545000000005</v>
      </c>
      <c r="F61" s="16">
        <v>3338.76</v>
      </c>
      <c r="G61" s="46"/>
      <c r="H61" s="32" t="s">
        <v>19</v>
      </c>
    </row>
    <row r="62" spans="1:9" ht="54.75" customHeight="1">
      <c r="A62" s="76" t="s">
        <v>161</v>
      </c>
      <c r="B62" s="51" t="s">
        <v>115</v>
      </c>
      <c r="C62" s="47">
        <v>2019</v>
      </c>
      <c r="D62" s="16">
        <f t="shared" si="6"/>
        <v>1971.0993699999999</v>
      </c>
      <c r="E62" s="16">
        <v>59.133369999999999</v>
      </c>
      <c r="F62" s="16">
        <v>1911.9659999999999</v>
      </c>
      <c r="G62" s="47"/>
      <c r="H62" s="32" t="s">
        <v>19</v>
      </c>
      <c r="I62" s="72"/>
    </row>
    <row r="63" spans="1:9" ht="61.5" customHeight="1">
      <c r="A63" s="76" t="s">
        <v>162</v>
      </c>
      <c r="B63" s="53" t="s">
        <v>132</v>
      </c>
      <c r="C63" s="46">
        <v>2019</v>
      </c>
      <c r="D63" s="16">
        <f t="shared" si="6"/>
        <v>1723.9973400000001</v>
      </c>
      <c r="E63" s="16">
        <v>51.72034</v>
      </c>
      <c r="F63" s="16">
        <v>1672.277</v>
      </c>
      <c r="G63" s="46"/>
      <c r="H63" s="32" t="s">
        <v>19</v>
      </c>
      <c r="I63" s="72"/>
    </row>
    <row r="64" spans="1:9" ht="49.5" customHeight="1">
      <c r="A64" s="76" t="s">
        <v>163</v>
      </c>
      <c r="B64" s="59" t="s">
        <v>131</v>
      </c>
      <c r="C64" s="44">
        <v>2019</v>
      </c>
      <c r="D64" s="16">
        <f t="shared" ref="D64:D68" si="7">E64+F64</f>
        <v>517.23482999999999</v>
      </c>
      <c r="E64" s="16">
        <v>15.51783</v>
      </c>
      <c r="F64" s="16">
        <v>501.71699999999998</v>
      </c>
      <c r="G64" s="44"/>
      <c r="H64" s="32" t="s">
        <v>19</v>
      </c>
      <c r="I64" s="72"/>
    </row>
    <row r="65" spans="1:9" ht="49.5" customHeight="1">
      <c r="A65" s="78" t="s">
        <v>164</v>
      </c>
      <c r="B65" s="59" t="s">
        <v>114</v>
      </c>
      <c r="C65" s="78">
        <v>2019</v>
      </c>
      <c r="D65" s="16">
        <f t="shared" si="7"/>
        <v>130.22719000000001</v>
      </c>
      <c r="E65" s="16">
        <v>130.22719000000001</v>
      </c>
      <c r="F65" s="16">
        <v>0</v>
      </c>
      <c r="G65" s="78"/>
      <c r="H65" s="32" t="s">
        <v>19</v>
      </c>
      <c r="I65" s="72"/>
    </row>
    <row r="66" spans="1:9" ht="43.5" customHeight="1">
      <c r="A66" s="80" t="s">
        <v>165</v>
      </c>
      <c r="B66" s="84" t="s">
        <v>179</v>
      </c>
      <c r="C66" s="80">
        <v>2020</v>
      </c>
      <c r="D66" s="16">
        <f t="shared" si="7"/>
        <v>5614.7479999999996</v>
      </c>
      <c r="E66" s="16">
        <v>168.44244</v>
      </c>
      <c r="F66" s="16">
        <v>5446.3055599999998</v>
      </c>
      <c r="G66" s="76"/>
      <c r="H66" s="32" t="s">
        <v>19</v>
      </c>
    </row>
    <row r="67" spans="1:9" ht="43.5" customHeight="1">
      <c r="A67" s="88" t="s">
        <v>166</v>
      </c>
      <c r="B67" s="84" t="s">
        <v>167</v>
      </c>
      <c r="C67" s="88">
        <v>2020</v>
      </c>
      <c r="D67" s="16">
        <f t="shared" si="7"/>
        <v>1252.26</v>
      </c>
      <c r="E67" s="16">
        <v>37.567799999999998</v>
      </c>
      <c r="F67" s="16">
        <v>1214.6922</v>
      </c>
      <c r="G67" s="88"/>
      <c r="H67" s="32" t="s">
        <v>19</v>
      </c>
    </row>
    <row r="68" spans="1:9" ht="43.5" customHeight="1">
      <c r="A68" s="88" t="s">
        <v>182</v>
      </c>
      <c r="B68" s="10" t="s">
        <v>183</v>
      </c>
      <c r="C68" s="80">
        <v>2020</v>
      </c>
      <c r="D68" s="16">
        <f t="shared" si="7"/>
        <v>483.42622</v>
      </c>
      <c r="E68" s="16">
        <v>483.42622</v>
      </c>
      <c r="F68" s="16">
        <v>0</v>
      </c>
      <c r="G68" s="43"/>
      <c r="H68" s="32" t="s">
        <v>19</v>
      </c>
    </row>
    <row r="69" spans="1:9">
      <c r="A69" s="112" t="s">
        <v>24</v>
      </c>
      <c r="B69" s="112"/>
      <c r="C69" s="81" t="s">
        <v>25</v>
      </c>
      <c r="D69" s="20">
        <f>D70+D71+D72</f>
        <v>19009.926289999999</v>
      </c>
      <c r="E69" s="25">
        <f>E70+E71+E72</f>
        <v>2409.4265300000002</v>
      </c>
      <c r="F69" s="20">
        <f>F70+F71+F72</f>
        <v>16600.499759999999</v>
      </c>
      <c r="G69" s="101"/>
      <c r="H69" s="129"/>
    </row>
    <row r="70" spans="1:9">
      <c r="A70" s="112"/>
      <c r="B70" s="112"/>
      <c r="C70" s="80">
        <v>2018</v>
      </c>
      <c r="D70" s="15">
        <f>D59+D60+D61</f>
        <v>7316.9333400000005</v>
      </c>
      <c r="E70" s="15">
        <f>E59+E60+E61</f>
        <v>1463.3913400000001</v>
      </c>
      <c r="F70" s="16">
        <f>F59+F60+F61</f>
        <v>5853.5420000000004</v>
      </c>
      <c r="G70" s="101"/>
      <c r="H70" s="129"/>
    </row>
    <row r="71" spans="1:9">
      <c r="A71" s="112"/>
      <c r="B71" s="112"/>
      <c r="C71" s="80">
        <v>2019</v>
      </c>
      <c r="D71" s="16">
        <f>D62+D63+D64+D65</f>
        <v>4342.5587299999997</v>
      </c>
      <c r="E71" s="16">
        <f t="shared" ref="E71:F71" si="8">E62+E63+E64+E65</f>
        <v>256.59873000000005</v>
      </c>
      <c r="F71" s="16">
        <f t="shared" si="8"/>
        <v>4085.96</v>
      </c>
      <c r="G71" s="101"/>
      <c r="H71" s="129"/>
      <c r="I71" s="72"/>
    </row>
    <row r="72" spans="1:9">
      <c r="A72" s="112"/>
      <c r="B72" s="112"/>
      <c r="C72" s="80">
        <v>2020</v>
      </c>
      <c r="D72" s="16">
        <f>D68+D66+D67</f>
        <v>7350.4342200000001</v>
      </c>
      <c r="E72" s="16">
        <f t="shared" ref="E72:F72" si="9">E68+E66+E67</f>
        <v>689.43646000000001</v>
      </c>
      <c r="F72" s="16">
        <f t="shared" si="9"/>
        <v>6660.9977600000002</v>
      </c>
      <c r="G72" s="101"/>
      <c r="H72" s="129"/>
    </row>
    <row r="73" spans="1:9">
      <c r="A73" s="112" t="s">
        <v>26</v>
      </c>
      <c r="B73" s="112"/>
      <c r="C73" s="81" t="s">
        <v>25</v>
      </c>
      <c r="D73" s="20">
        <f>D32+D40+D69+D46</f>
        <v>36474.386960000003</v>
      </c>
      <c r="E73" s="20">
        <f>E32+E40+E69</f>
        <v>3614.6835700000001</v>
      </c>
      <c r="F73" s="20">
        <f>F32+F40+F69</f>
        <v>32400.694739999999</v>
      </c>
      <c r="G73" s="26"/>
      <c r="H73" s="4"/>
    </row>
    <row r="74" spans="1:9" ht="18" customHeight="1">
      <c r="A74" s="112"/>
      <c r="B74" s="112"/>
      <c r="C74" s="80">
        <v>2018</v>
      </c>
      <c r="D74" s="16">
        <f>D33+D41+D70</f>
        <v>7316.9333400000005</v>
      </c>
      <c r="E74" s="16">
        <f>E33+E41+E70</f>
        <v>1463.3913400000001</v>
      </c>
      <c r="F74" s="16">
        <f>F33+F41+F70</f>
        <v>5853.5420000000004</v>
      </c>
      <c r="G74" s="26"/>
      <c r="H74" s="4"/>
    </row>
    <row r="75" spans="1:9" ht="19.5" customHeight="1">
      <c r="A75" s="112"/>
      <c r="B75" s="112"/>
      <c r="C75" s="80">
        <v>2019</v>
      </c>
      <c r="D75" s="16">
        <f>D34+M60+D48+D71+D42</f>
        <v>10720.215400000001</v>
      </c>
      <c r="E75" s="16">
        <f>E34+N60+E48+E71+E42</f>
        <v>562.18872999999996</v>
      </c>
      <c r="F75" s="16">
        <f>F34+O60+F48+F71+F42</f>
        <v>10158.026670000001</v>
      </c>
      <c r="G75" s="26"/>
      <c r="H75" s="4"/>
      <c r="I75" s="72"/>
    </row>
    <row r="76" spans="1:9" ht="15" customHeight="1">
      <c r="A76" s="112"/>
      <c r="B76" s="112"/>
      <c r="C76" s="80">
        <v>2020</v>
      </c>
      <c r="D76" s="16">
        <f>D35+D43+D49+D57+D72</f>
        <v>19345.807219999999</v>
      </c>
      <c r="E76" s="16">
        <f>E35+E43+E49+E57+E72</f>
        <v>1744.3742199999997</v>
      </c>
      <c r="F76" s="16">
        <f>F35+F43+F49+F57+F72</f>
        <v>17601.432999999997</v>
      </c>
      <c r="G76" s="26"/>
      <c r="H76" s="4"/>
    </row>
    <row r="77" spans="1:9" ht="22.5" customHeight="1">
      <c r="A77" s="89" t="s">
        <v>27</v>
      </c>
      <c r="B77" s="90"/>
      <c r="C77" s="90"/>
      <c r="D77" s="90"/>
      <c r="E77" s="90"/>
      <c r="F77" s="90"/>
      <c r="G77" s="90"/>
      <c r="H77" s="91"/>
    </row>
    <row r="78" spans="1:9" ht="15.75" customHeight="1">
      <c r="A78" s="89" t="s">
        <v>28</v>
      </c>
      <c r="B78" s="90"/>
      <c r="C78" s="90"/>
      <c r="D78" s="90"/>
      <c r="E78" s="90"/>
      <c r="F78" s="90"/>
      <c r="G78" s="90"/>
      <c r="H78" s="91"/>
    </row>
    <row r="79" spans="1:9" ht="62.25" customHeight="1">
      <c r="A79" s="43" t="s">
        <v>55</v>
      </c>
      <c r="B79" s="50" t="s">
        <v>111</v>
      </c>
      <c r="C79" s="28">
        <v>2018</v>
      </c>
      <c r="D79" s="28">
        <v>499.92979000000003</v>
      </c>
      <c r="E79" s="28">
        <v>99.989789999999999</v>
      </c>
      <c r="F79" s="18">
        <v>399.94</v>
      </c>
      <c r="G79" s="28"/>
      <c r="H79" s="1" t="s">
        <v>19</v>
      </c>
    </row>
    <row r="80" spans="1:9" ht="78" customHeight="1">
      <c r="A80" s="43" t="s">
        <v>56</v>
      </c>
      <c r="B80" s="50" t="s">
        <v>58</v>
      </c>
      <c r="C80" s="28">
        <v>2018</v>
      </c>
      <c r="D80" s="28">
        <v>159.07552000000001</v>
      </c>
      <c r="E80" s="28">
        <v>31.815519999999999</v>
      </c>
      <c r="F80" s="18">
        <v>127.26</v>
      </c>
      <c r="G80" s="28"/>
      <c r="H80" s="1" t="s">
        <v>19</v>
      </c>
    </row>
    <row r="81" spans="1:8" ht="66.75" customHeight="1">
      <c r="A81" s="43" t="s">
        <v>57</v>
      </c>
      <c r="B81" s="50" t="s">
        <v>61</v>
      </c>
      <c r="C81" s="28">
        <v>2018</v>
      </c>
      <c r="D81" s="28">
        <v>485.63562000000002</v>
      </c>
      <c r="E81" s="28">
        <v>97.135620000000003</v>
      </c>
      <c r="F81" s="18">
        <v>388.5</v>
      </c>
      <c r="G81" s="28"/>
      <c r="H81" s="1" t="s">
        <v>19</v>
      </c>
    </row>
    <row r="82" spans="1:8" ht="51" customHeight="1">
      <c r="A82" s="43" t="s">
        <v>59</v>
      </c>
      <c r="B82" s="50" t="s">
        <v>63</v>
      </c>
      <c r="C82" s="28">
        <v>2018</v>
      </c>
      <c r="D82" s="18">
        <v>284.53019999999998</v>
      </c>
      <c r="E82" s="18">
        <v>56.910200000000003</v>
      </c>
      <c r="F82" s="18">
        <v>227.62</v>
      </c>
      <c r="G82" s="28"/>
      <c r="H82" s="1" t="s">
        <v>19</v>
      </c>
    </row>
    <row r="83" spans="1:8" ht="62.25" customHeight="1">
      <c r="A83" s="43" t="s">
        <v>60</v>
      </c>
      <c r="B83" s="50" t="s">
        <v>65</v>
      </c>
      <c r="C83" s="28">
        <v>2018</v>
      </c>
      <c r="D83" s="18">
        <v>149.63</v>
      </c>
      <c r="E83" s="18">
        <v>30.03</v>
      </c>
      <c r="F83" s="18">
        <v>119.6</v>
      </c>
      <c r="G83" s="28"/>
      <c r="H83" s="1" t="s">
        <v>19</v>
      </c>
    </row>
    <row r="84" spans="1:8" ht="61.5" customHeight="1">
      <c r="A84" s="43" t="s">
        <v>62</v>
      </c>
      <c r="B84" s="50" t="s">
        <v>67</v>
      </c>
      <c r="C84" s="28">
        <v>2018</v>
      </c>
      <c r="D84" s="28">
        <v>151.11628999999999</v>
      </c>
      <c r="E84" s="28">
        <v>30.226289999999999</v>
      </c>
      <c r="F84" s="18">
        <v>120.89</v>
      </c>
      <c r="G84" s="28"/>
      <c r="H84" s="1" t="s">
        <v>19</v>
      </c>
    </row>
    <row r="85" spans="1:8" ht="80.25" customHeight="1">
      <c r="A85" s="43" t="s">
        <v>64</v>
      </c>
      <c r="B85" s="2" t="s">
        <v>69</v>
      </c>
      <c r="C85" s="28">
        <v>2018</v>
      </c>
      <c r="D85" s="28">
        <v>93.203540000000004</v>
      </c>
      <c r="E85" s="28">
        <v>18.643540000000002</v>
      </c>
      <c r="F85" s="18">
        <v>74.56</v>
      </c>
      <c r="G85" s="28"/>
      <c r="H85" s="1" t="s">
        <v>19</v>
      </c>
    </row>
    <row r="86" spans="1:8" ht="66" customHeight="1">
      <c r="A86" s="43" t="s">
        <v>66</v>
      </c>
      <c r="B86" s="50" t="s">
        <v>71</v>
      </c>
      <c r="C86" s="28">
        <v>2018</v>
      </c>
      <c r="D86" s="28">
        <v>123.81468</v>
      </c>
      <c r="E86" s="28">
        <v>24.764679999999998</v>
      </c>
      <c r="F86" s="18">
        <v>99.05</v>
      </c>
      <c r="G86" s="28"/>
      <c r="H86" s="1" t="s">
        <v>19</v>
      </c>
    </row>
    <row r="87" spans="1:8" ht="66" customHeight="1">
      <c r="A87" s="3" t="s">
        <v>68</v>
      </c>
      <c r="B87" s="50" t="s">
        <v>73</v>
      </c>
      <c r="C87" s="28">
        <v>2018</v>
      </c>
      <c r="D87" s="28">
        <v>366.88038</v>
      </c>
      <c r="E87" s="28">
        <v>73.380380000000002</v>
      </c>
      <c r="F87" s="18">
        <v>293.5</v>
      </c>
      <c r="G87" s="28"/>
      <c r="H87" s="1" t="s">
        <v>19</v>
      </c>
    </row>
    <row r="88" spans="1:8" ht="67.5" customHeight="1">
      <c r="A88" s="3" t="s">
        <v>70</v>
      </c>
      <c r="B88" s="50" t="s">
        <v>75</v>
      </c>
      <c r="C88" s="28">
        <v>2018</v>
      </c>
      <c r="D88" s="28">
        <v>247.74032</v>
      </c>
      <c r="E88" s="28">
        <v>49.550319999999999</v>
      </c>
      <c r="F88" s="18">
        <v>198.19</v>
      </c>
      <c r="G88" s="28"/>
      <c r="H88" s="1" t="s">
        <v>19</v>
      </c>
    </row>
    <row r="89" spans="1:8" ht="62.25" customHeight="1">
      <c r="A89" s="3" t="s">
        <v>72</v>
      </c>
      <c r="B89" s="50" t="s">
        <v>77</v>
      </c>
      <c r="C89" s="28">
        <v>2018</v>
      </c>
      <c r="D89" s="28">
        <v>203.48347000000001</v>
      </c>
      <c r="E89" s="28">
        <v>40.697470000000003</v>
      </c>
      <c r="F89" s="18">
        <v>162.786</v>
      </c>
      <c r="G89" s="28"/>
      <c r="H89" s="1" t="s">
        <v>19</v>
      </c>
    </row>
    <row r="90" spans="1:8" ht="87" customHeight="1">
      <c r="A90" s="43" t="s">
        <v>74</v>
      </c>
      <c r="B90" s="55" t="s">
        <v>136</v>
      </c>
      <c r="C90" s="42">
        <v>2019</v>
      </c>
      <c r="D90" s="18">
        <v>232.60387</v>
      </c>
      <c r="E90" s="18">
        <v>232.60387</v>
      </c>
      <c r="F90" s="18">
        <v>0</v>
      </c>
      <c r="G90" s="42"/>
      <c r="H90" s="1" t="s">
        <v>19</v>
      </c>
    </row>
    <row r="91" spans="1:8" ht="71.25" customHeight="1">
      <c r="A91" s="3" t="s">
        <v>76</v>
      </c>
      <c r="B91" s="87" t="s">
        <v>180</v>
      </c>
      <c r="C91" s="67">
        <v>2019</v>
      </c>
      <c r="D91" s="16">
        <f>E91+F91</f>
        <v>156.57767000000001</v>
      </c>
      <c r="E91" s="16">
        <v>156.57767000000001</v>
      </c>
      <c r="F91" s="16">
        <v>0</v>
      </c>
      <c r="G91" s="67"/>
      <c r="H91" s="32" t="s">
        <v>19</v>
      </c>
    </row>
    <row r="92" spans="1:8" ht="21" customHeight="1">
      <c r="A92" s="112" t="s">
        <v>83</v>
      </c>
      <c r="B92" s="113"/>
      <c r="C92" s="27" t="s">
        <v>25</v>
      </c>
      <c r="D92" s="21">
        <f>D93+D94+D95</f>
        <v>3154.2213499999998</v>
      </c>
      <c r="E92" s="21">
        <f>E93+E94+E95</f>
        <v>942.32534999999996</v>
      </c>
      <c r="F92" s="20">
        <f>F93+F94+F95</f>
        <v>2211.8960000000002</v>
      </c>
      <c r="G92" s="27"/>
      <c r="H92" s="101"/>
    </row>
    <row r="93" spans="1:8" ht="21" customHeight="1">
      <c r="A93" s="113"/>
      <c r="B93" s="113"/>
      <c r="C93" s="26">
        <v>2018</v>
      </c>
      <c r="D93" s="3">
        <f>D79+D80+D81+D82+D83+D84+D85+D86+D87+D88+D89</f>
        <v>2765.0398099999998</v>
      </c>
      <c r="E93" s="3">
        <f>E79+E80+E81+E82+E83+E84+E85+E86+E87+E88+E89</f>
        <v>553.14380999999992</v>
      </c>
      <c r="F93" s="22">
        <f>F79+F80+F81+F82+F83+F84+F85+F86+F87+F88+F89</f>
        <v>2211.8960000000002</v>
      </c>
      <c r="G93" s="5"/>
      <c r="H93" s="140"/>
    </row>
    <row r="94" spans="1:8" ht="21" customHeight="1">
      <c r="A94" s="113"/>
      <c r="B94" s="113"/>
      <c r="C94" s="26">
        <v>2019</v>
      </c>
      <c r="D94" s="22">
        <f>D90+D91</f>
        <v>389.18154000000004</v>
      </c>
      <c r="E94" s="22">
        <f>E90+E91</f>
        <v>389.18154000000004</v>
      </c>
      <c r="F94" s="22">
        <f>F90</f>
        <v>0</v>
      </c>
      <c r="G94" s="26"/>
      <c r="H94" s="140"/>
    </row>
    <row r="95" spans="1:8" ht="27" customHeight="1">
      <c r="A95" s="113"/>
      <c r="B95" s="113"/>
      <c r="C95" s="26">
        <v>2020</v>
      </c>
      <c r="D95" s="22">
        <v>0</v>
      </c>
      <c r="E95" s="22">
        <v>0</v>
      </c>
      <c r="F95" s="22">
        <v>0</v>
      </c>
      <c r="G95" s="26"/>
      <c r="H95" s="140"/>
    </row>
    <row r="96" spans="1:8" ht="18" customHeight="1">
      <c r="A96" s="89" t="s">
        <v>29</v>
      </c>
      <c r="B96" s="90"/>
      <c r="C96" s="90"/>
      <c r="D96" s="90"/>
      <c r="E96" s="90"/>
      <c r="F96" s="90"/>
      <c r="G96" s="90"/>
      <c r="H96" s="91"/>
    </row>
    <row r="97" spans="1:8" ht="47.25" customHeight="1">
      <c r="A97" s="3" t="s">
        <v>78</v>
      </c>
      <c r="B97" s="6" t="s">
        <v>113</v>
      </c>
      <c r="C97" s="7">
        <v>2018</v>
      </c>
      <c r="D97" s="18">
        <v>993.75223000000005</v>
      </c>
      <c r="E97" s="18">
        <v>198.75223</v>
      </c>
      <c r="F97" s="18">
        <v>795</v>
      </c>
      <c r="G97" s="26"/>
      <c r="H97" s="1" t="s">
        <v>19</v>
      </c>
    </row>
    <row r="98" spans="1:8" ht="71.25" customHeight="1">
      <c r="A98" s="3" t="s">
        <v>79</v>
      </c>
      <c r="B98" s="8" t="s">
        <v>137</v>
      </c>
      <c r="C98" s="7">
        <v>2019</v>
      </c>
      <c r="D98" s="18">
        <f>E98+F98</f>
        <v>146.52824000000001</v>
      </c>
      <c r="E98" s="18">
        <v>146.52824000000001</v>
      </c>
      <c r="F98" s="18">
        <v>0</v>
      </c>
      <c r="G98" s="54"/>
      <c r="H98" s="1" t="s">
        <v>19</v>
      </c>
    </row>
    <row r="99" spans="1:8" ht="46.5" customHeight="1">
      <c r="A99" s="3" t="s">
        <v>80</v>
      </c>
      <c r="B99" s="8" t="s">
        <v>138</v>
      </c>
      <c r="C99" s="7">
        <v>2019</v>
      </c>
      <c r="D99" s="18">
        <f>E99+F99</f>
        <v>241.67762999999999</v>
      </c>
      <c r="E99" s="18">
        <v>241.67762999999999</v>
      </c>
      <c r="F99" s="18">
        <v>0</v>
      </c>
      <c r="G99" s="43"/>
      <c r="H99" s="1" t="s">
        <v>19</v>
      </c>
    </row>
    <row r="100" spans="1:8" ht="15.75" customHeight="1">
      <c r="A100" s="114" t="s">
        <v>90</v>
      </c>
      <c r="B100" s="115"/>
      <c r="C100" s="27" t="s">
        <v>25</v>
      </c>
      <c r="D100" s="20">
        <f>D101+D102+D103</f>
        <v>1381.9581000000001</v>
      </c>
      <c r="E100" s="20">
        <f>E101+E102+E103</f>
        <v>586.95810000000006</v>
      </c>
      <c r="F100" s="20">
        <f>F101+F102+F103</f>
        <v>795</v>
      </c>
      <c r="G100" s="27"/>
      <c r="H100" s="112"/>
    </row>
    <row r="101" spans="1:8" ht="19.5" customHeight="1">
      <c r="A101" s="115"/>
      <c r="B101" s="115"/>
      <c r="C101" s="26">
        <v>2018</v>
      </c>
      <c r="D101" s="16">
        <f>D97</f>
        <v>993.75223000000005</v>
      </c>
      <c r="E101" s="16">
        <f>E97</f>
        <v>198.75223</v>
      </c>
      <c r="F101" s="16">
        <f>F97</f>
        <v>795</v>
      </c>
      <c r="G101" s="26"/>
      <c r="H101" s="112"/>
    </row>
    <row r="102" spans="1:8" ht="19.5" customHeight="1">
      <c r="A102" s="115"/>
      <c r="B102" s="115"/>
      <c r="C102" s="23">
        <v>2019</v>
      </c>
      <c r="D102" s="16">
        <f>E102+F102</f>
        <v>388.20587</v>
      </c>
      <c r="E102" s="16">
        <f>E98+E99</f>
        <v>388.20587</v>
      </c>
      <c r="F102" s="16">
        <f>F99</f>
        <v>0</v>
      </c>
      <c r="G102" s="26"/>
      <c r="H102" s="112"/>
    </row>
    <row r="103" spans="1:8" ht="17.25" customHeight="1">
      <c r="A103" s="115"/>
      <c r="B103" s="115"/>
      <c r="C103" s="26">
        <v>2020</v>
      </c>
      <c r="D103" s="16">
        <v>0</v>
      </c>
      <c r="E103" s="16">
        <v>0</v>
      </c>
      <c r="F103" s="16">
        <v>0</v>
      </c>
      <c r="G103" s="26"/>
      <c r="H103" s="112"/>
    </row>
    <row r="104" spans="1:8" ht="24.75" customHeight="1">
      <c r="A104" s="89" t="s">
        <v>30</v>
      </c>
      <c r="B104" s="90"/>
      <c r="C104" s="90"/>
      <c r="D104" s="90"/>
      <c r="E104" s="90"/>
      <c r="F104" s="90"/>
      <c r="G104" s="90"/>
      <c r="H104" s="91"/>
    </row>
    <row r="105" spans="1:8" ht="23.25" customHeight="1">
      <c r="A105" s="3" t="s">
        <v>81</v>
      </c>
      <c r="B105" s="51" t="s">
        <v>91</v>
      </c>
      <c r="C105" s="28">
        <v>2018</v>
      </c>
      <c r="D105" s="28">
        <v>843.74607000000003</v>
      </c>
      <c r="E105" s="18">
        <v>168.75606999999999</v>
      </c>
      <c r="F105" s="18">
        <v>674.99</v>
      </c>
      <c r="G105" s="26"/>
      <c r="H105" s="1" t="s">
        <v>19</v>
      </c>
    </row>
    <row r="106" spans="1:8" ht="52.5" customHeight="1">
      <c r="A106" s="3" t="s">
        <v>82</v>
      </c>
      <c r="B106" s="52" t="s">
        <v>92</v>
      </c>
      <c r="C106" s="28">
        <v>2018</v>
      </c>
      <c r="D106" s="28">
        <v>402.91728999999998</v>
      </c>
      <c r="E106" s="28">
        <v>80.587289999999996</v>
      </c>
      <c r="F106" s="18">
        <v>322.33</v>
      </c>
      <c r="G106" s="26"/>
      <c r="H106" s="1" t="s">
        <v>19</v>
      </c>
    </row>
    <row r="107" spans="1:8" ht="50.25" customHeight="1">
      <c r="A107" s="3" t="s">
        <v>128</v>
      </c>
      <c r="B107" s="52" t="s">
        <v>93</v>
      </c>
      <c r="C107" s="28">
        <v>2018</v>
      </c>
      <c r="D107" s="28">
        <v>366.86545000000001</v>
      </c>
      <c r="E107" s="28">
        <v>73.375450000000001</v>
      </c>
      <c r="F107" s="18">
        <v>293.49</v>
      </c>
      <c r="G107" s="26"/>
      <c r="H107" s="1" t="s">
        <v>19</v>
      </c>
    </row>
    <row r="108" spans="1:8" ht="66" customHeight="1">
      <c r="A108" s="3" t="s">
        <v>84</v>
      </c>
      <c r="B108" s="10" t="s">
        <v>94</v>
      </c>
      <c r="C108" s="42">
        <v>2018</v>
      </c>
      <c r="D108" s="18">
        <v>147.93100000000001</v>
      </c>
      <c r="E108" s="18">
        <v>29.631</v>
      </c>
      <c r="F108" s="18">
        <v>118.3</v>
      </c>
      <c r="G108" s="43"/>
      <c r="H108" s="1" t="s">
        <v>19</v>
      </c>
    </row>
    <row r="109" spans="1:8" ht="49.5" customHeight="1">
      <c r="A109" s="3" t="s">
        <v>85</v>
      </c>
      <c r="B109" s="52" t="s">
        <v>95</v>
      </c>
      <c r="C109" s="42">
        <v>2018</v>
      </c>
      <c r="D109" s="42">
        <v>524.36833999999999</v>
      </c>
      <c r="E109" s="42">
        <v>524.36833999999999</v>
      </c>
      <c r="F109" s="45">
        <v>0</v>
      </c>
      <c r="G109" s="43"/>
      <c r="H109" s="1" t="s">
        <v>19</v>
      </c>
    </row>
    <row r="110" spans="1:8" ht="57.75" customHeight="1">
      <c r="A110" s="3" t="s">
        <v>86</v>
      </c>
      <c r="B110" s="69" t="s">
        <v>149</v>
      </c>
      <c r="C110" s="65">
        <v>2019</v>
      </c>
      <c r="D110" s="65">
        <v>217.28446</v>
      </c>
      <c r="E110" s="65">
        <v>217.28446</v>
      </c>
      <c r="F110" s="45">
        <v>0</v>
      </c>
      <c r="G110" s="64"/>
      <c r="H110" s="1" t="s">
        <v>19</v>
      </c>
    </row>
    <row r="111" spans="1:8">
      <c r="A111" s="111" t="s">
        <v>96</v>
      </c>
      <c r="B111" s="111"/>
      <c r="C111" s="27" t="s">
        <v>25</v>
      </c>
      <c r="D111" s="20">
        <f>D112+D113+D114</f>
        <v>2503.1126100000001</v>
      </c>
      <c r="E111" s="20">
        <f>E112+E113+E114</f>
        <v>1094.00261</v>
      </c>
      <c r="F111" s="20">
        <f>F112+F113+F114</f>
        <v>1409.11</v>
      </c>
      <c r="G111" s="27"/>
      <c r="H111" s="101"/>
    </row>
    <row r="112" spans="1:8" ht="15.75" customHeight="1">
      <c r="A112" s="111"/>
      <c r="B112" s="111"/>
      <c r="C112" s="26">
        <v>2018</v>
      </c>
      <c r="D112" s="16">
        <f>D105+D106+D107+D108+D109</f>
        <v>2285.8281500000003</v>
      </c>
      <c r="E112" s="17">
        <f>E105+E106+E107+E108+E109</f>
        <v>876.71814999999992</v>
      </c>
      <c r="F112" s="16">
        <f>F105+F106+F107+F108+F109</f>
        <v>1409.11</v>
      </c>
      <c r="G112" s="26"/>
      <c r="H112" s="101"/>
    </row>
    <row r="113" spans="1:8">
      <c r="A113" s="111"/>
      <c r="B113" s="111"/>
      <c r="C113" s="26">
        <v>2019</v>
      </c>
      <c r="D113" s="16">
        <f>D110</f>
        <v>217.28446</v>
      </c>
      <c r="E113" s="16">
        <f>E110</f>
        <v>217.28446</v>
      </c>
      <c r="F113" s="16">
        <f>F110</f>
        <v>0</v>
      </c>
      <c r="G113" s="26"/>
      <c r="H113" s="101"/>
    </row>
    <row r="114" spans="1:8">
      <c r="A114" s="111"/>
      <c r="B114" s="111"/>
      <c r="C114" s="26">
        <v>2020</v>
      </c>
      <c r="D114" s="16">
        <v>0</v>
      </c>
      <c r="E114" s="16">
        <v>0</v>
      </c>
      <c r="F114" s="16">
        <v>0</v>
      </c>
      <c r="G114" s="26"/>
      <c r="H114" s="101"/>
    </row>
    <row r="115" spans="1:8" ht="15.75" customHeight="1">
      <c r="A115" s="89" t="s">
        <v>31</v>
      </c>
      <c r="B115" s="90"/>
      <c r="C115" s="90"/>
      <c r="D115" s="90"/>
      <c r="E115" s="90"/>
      <c r="F115" s="90"/>
      <c r="G115" s="90"/>
      <c r="H115" s="91"/>
    </row>
    <row r="116" spans="1:8" ht="46.5" customHeight="1">
      <c r="A116" s="3" t="s">
        <v>87</v>
      </c>
      <c r="B116" s="50" t="s">
        <v>112</v>
      </c>
      <c r="C116" s="28">
        <v>2018</v>
      </c>
      <c r="D116" s="18">
        <f>E116+F116</f>
        <v>1383.2859999999998</v>
      </c>
      <c r="E116" s="18">
        <v>276.67599999999999</v>
      </c>
      <c r="F116" s="18">
        <v>1106.6099999999999</v>
      </c>
      <c r="G116" s="26"/>
      <c r="H116" s="1" t="s">
        <v>19</v>
      </c>
    </row>
    <row r="117" spans="1:8" ht="34.5" customHeight="1">
      <c r="A117" s="3" t="s">
        <v>88</v>
      </c>
      <c r="B117" s="50" t="s">
        <v>98</v>
      </c>
      <c r="C117" s="42">
        <v>2018</v>
      </c>
      <c r="D117" s="18">
        <v>10.94122</v>
      </c>
      <c r="E117" s="18">
        <f>D117</f>
        <v>10.94122</v>
      </c>
      <c r="F117" s="18">
        <v>0</v>
      </c>
      <c r="G117" s="43"/>
      <c r="H117" s="1" t="s">
        <v>19</v>
      </c>
    </row>
    <row r="118" spans="1:8" ht="61.5" customHeight="1">
      <c r="A118" s="80" t="s">
        <v>89</v>
      </c>
      <c r="B118" s="57" t="s">
        <v>139</v>
      </c>
      <c r="C118" s="54">
        <v>2019</v>
      </c>
      <c r="D118" s="18">
        <f>E118+F118</f>
        <v>273.32812999999999</v>
      </c>
      <c r="E118" s="18">
        <v>273.32812999999999</v>
      </c>
      <c r="F118" s="18">
        <v>0</v>
      </c>
      <c r="G118" s="54"/>
      <c r="H118" s="1" t="s">
        <v>19</v>
      </c>
    </row>
    <row r="119" spans="1:8" ht="18.75" customHeight="1">
      <c r="A119" s="111" t="s">
        <v>99</v>
      </c>
      <c r="B119" s="115"/>
      <c r="C119" s="27" t="s">
        <v>25</v>
      </c>
      <c r="D119" s="20">
        <f>D120+D121+D122</f>
        <v>1667.5553499999996</v>
      </c>
      <c r="E119" s="20">
        <f>E120+E121+E122</f>
        <v>560.94534999999996</v>
      </c>
      <c r="F119" s="20">
        <f>F120+F121+F122</f>
        <v>1106.6099999999999</v>
      </c>
      <c r="G119" s="27"/>
      <c r="H119" s="101"/>
    </row>
    <row r="120" spans="1:8" ht="18.75" customHeight="1">
      <c r="A120" s="115"/>
      <c r="B120" s="115"/>
      <c r="C120" s="26">
        <v>2018</v>
      </c>
      <c r="D120" s="16">
        <f>D116+D117</f>
        <v>1394.2272199999998</v>
      </c>
      <c r="E120" s="16">
        <f>E116+E117</f>
        <v>287.61721999999997</v>
      </c>
      <c r="F120" s="16">
        <f>F116+F117</f>
        <v>1106.6099999999999</v>
      </c>
      <c r="G120" s="26"/>
      <c r="H120" s="101"/>
    </row>
    <row r="121" spans="1:8" ht="18.75" customHeight="1">
      <c r="A121" s="115"/>
      <c r="B121" s="115"/>
      <c r="C121" s="26">
        <v>2019</v>
      </c>
      <c r="D121" s="16">
        <f>D118</f>
        <v>273.32812999999999</v>
      </c>
      <c r="E121" s="16">
        <f>E118</f>
        <v>273.32812999999999</v>
      </c>
      <c r="F121" s="16">
        <f>F118</f>
        <v>0</v>
      </c>
      <c r="G121" s="26"/>
      <c r="H121" s="101"/>
    </row>
    <row r="122" spans="1:8" ht="22.5" customHeight="1">
      <c r="A122" s="115"/>
      <c r="B122" s="115"/>
      <c r="C122" s="26">
        <v>2020</v>
      </c>
      <c r="D122" s="16">
        <f>E122+F122</f>
        <v>0</v>
      </c>
      <c r="E122" s="16">
        <v>0</v>
      </c>
      <c r="F122" s="16">
        <v>0</v>
      </c>
      <c r="G122" s="26"/>
      <c r="H122" s="101"/>
    </row>
    <row r="123" spans="1:8" ht="23.25" customHeight="1">
      <c r="A123" s="111" t="s">
        <v>100</v>
      </c>
      <c r="B123" s="111"/>
      <c r="C123" s="27" t="s">
        <v>25</v>
      </c>
      <c r="D123" s="21">
        <f t="shared" ref="D123:F126" si="10">D92+D100+D111+D119</f>
        <v>8706.8474099999985</v>
      </c>
      <c r="E123" s="21">
        <f t="shared" si="10"/>
        <v>3184.2314099999999</v>
      </c>
      <c r="F123" s="21">
        <f t="shared" si="10"/>
        <v>5522.616</v>
      </c>
      <c r="G123" s="27"/>
      <c r="H123" s="101"/>
    </row>
    <row r="124" spans="1:8" ht="24" customHeight="1">
      <c r="A124" s="111"/>
      <c r="B124" s="111"/>
      <c r="C124" s="26">
        <v>2018</v>
      </c>
      <c r="D124" s="16">
        <f t="shared" si="10"/>
        <v>7438.8474099999994</v>
      </c>
      <c r="E124" s="16">
        <f t="shared" si="10"/>
        <v>1916.2314099999999</v>
      </c>
      <c r="F124" s="16">
        <f t="shared" si="10"/>
        <v>5522.616</v>
      </c>
      <c r="G124" s="26"/>
      <c r="H124" s="101"/>
    </row>
    <row r="125" spans="1:8" ht="19.5" customHeight="1">
      <c r="A125" s="111"/>
      <c r="B125" s="111"/>
      <c r="C125" s="26">
        <v>2019</v>
      </c>
      <c r="D125" s="16">
        <f t="shared" si="10"/>
        <v>1268</v>
      </c>
      <c r="E125" s="16">
        <f t="shared" si="10"/>
        <v>1268</v>
      </c>
      <c r="F125" s="16">
        <f t="shared" si="10"/>
        <v>0</v>
      </c>
      <c r="G125" s="26"/>
      <c r="H125" s="101"/>
    </row>
    <row r="126" spans="1:8" ht="27.75" customHeight="1">
      <c r="A126" s="111"/>
      <c r="B126" s="111"/>
      <c r="C126" s="26">
        <v>2020</v>
      </c>
      <c r="D126" s="16">
        <f t="shared" si="10"/>
        <v>0</v>
      </c>
      <c r="E126" s="16">
        <f t="shared" si="10"/>
        <v>0</v>
      </c>
      <c r="F126" s="16">
        <f t="shared" si="10"/>
        <v>0</v>
      </c>
      <c r="G126" s="26"/>
      <c r="H126" s="101"/>
    </row>
    <row r="127" spans="1:8" ht="23.25" customHeight="1">
      <c r="A127" s="102" t="s">
        <v>32</v>
      </c>
      <c r="B127" s="103"/>
      <c r="C127" s="103"/>
      <c r="D127" s="103"/>
      <c r="E127" s="103"/>
      <c r="F127" s="103"/>
      <c r="G127" s="103"/>
      <c r="H127" s="104"/>
    </row>
    <row r="128" spans="1:8" ht="18.75" customHeight="1">
      <c r="A128" s="58" t="s">
        <v>33</v>
      </c>
      <c r="B128" s="59" t="s">
        <v>34</v>
      </c>
      <c r="C128" s="26">
        <v>2018</v>
      </c>
      <c r="D128" s="18">
        <f>E128+F128</f>
        <v>600</v>
      </c>
      <c r="E128" s="18">
        <v>600</v>
      </c>
      <c r="F128" s="18">
        <v>0</v>
      </c>
      <c r="G128" s="58"/>
      <c r="H128" s="1" t="s">
        <v>19</v>
      </c>
    </row>
    <row r="129" spans="1:8" ht="30" customHeight="1">
      <c r="A129" s="43" t="s">
        <v>35</v>
      </c>
      <c r="B129" s="50" t="s">
        <v>37</v>
      </c>
      <c r="C129" s="9">
        <v>2018</v>
      </c>
      <c r="D129" s="18">
        <f t="shared" ref="D129:D137" si="11">E129+F129</f>
        <v>200</v>
      </c>
      <c r="E129" s="18">
        <v>200</v>
      </c>
      <c r="F129" s="18">
        <v>0</v>
      </c>
      <c r="G129" s="26"/>
      <c r="H129" s="1" t="s">
        <v>19</v>
      </c>
    </row>
    <row r="130" spans="1:8" ht="107.25" customHeight="1">
      <c r="A130" s="43" t="s">
        <v>36</v>
      </c>
      <c r="B130" s="2" t="s">
        <v>134</v>
      </c>
      <c r="C130" s="9">
        <v>2018</v>
      </c>
      <c r="D130" s="18">
        <f t="shared" si="11"/>
        <v>6.4</v>
      </c>
      <c r="E130" s="18">
        <v>6.4</v>
      </c>
      <c r="F130" s="18">
        <v>0</v>
      </c>
      <c r="G130" s="43"/>
      <c r="H130" s="1" t="s">
        <v>19</v>
      </c>
    </row>
    <row r="131" spans="1:8" ht="17.25" customHeight="1">
      <c r="A131" s="58" t="s">
        <v>38</v>
      </c>
      <c r="B131" s="2" t="s">
        <v>34</v>
      </c>
      <c r="C131" s="9">
        <v>2019</v>
      </c>
      <c r="D131" s="18">
        <f t="shared" si="11"/>
        <v>358.2</v>
      </c>
      <c r="E131" s="18">
        <v>358.2</v>
      </c>
      <c r="F131" s="18">
        <v>0</v>
      </c>
      <c r="G131" s="58"/>
      <c r="H131" s="1" t="s">
        <v>19</v>
      </c>
    </row>
    <row r="132" spans="1:8" ht="18" customHeight="1">
      <c r="A132" s="58" t="s">
        <v>141</v>
      </c>
      <c r="B132" s="2" t="s">
        <v>168</v>
      </c>
      <c r="C132" s="9">
        <v>2019</v>
      </c>
      <c r="D132" s="18">
        <f t="shared" si="11"/>
        <v>300</v>
      </c>
      <c r="E132" s="18">
        <v>300</v>
      </c>
      <c r="F132" s="18">
        <v>0</v>
      </c>
      <c r="G132" s="58"/>
      <c r="H132" s="1" t="s">
        <v>19</v>
      </c>
    </row>
    <row r="133" spans="1:8" ht="60.75" customHeight="1">
      <c r="A133" s="66" t="s">
        <v>142</v>
      </c>
      <c r="B133" s="68" t="s">
        <v>150</v>
      </c>
      <c r="C133" s="9">
        <v>2019</v>
      </c>
      <c r="D133" s="18">
        <f t="shared" si="11"/>
        <v>400</v>
      </c>
      <c r="E133" s="18">
        <v>400</v>
      </c>
      <c r="F133" s="18">
        <v>0</v>
      </c>
      <c r="G133" s="66"/>
      <c r="H133" s="1" t="s">
        <v>19</v>
      </c>
    </row>
    <row r="134" spans="1:8" ht="75" customHeight="1">
      <c r="A134" s="74" t="s">
        <v>143</v>
      </c>
      <c r="B134" s="75" t="s">
        <v>155</v>
      </c>
      <c r="C134" s="9">
        <v>2019</v>
      </c>
      <c r="D134" s="18">
        <f t="shared" si="11"/>
        <v>687.89700000000005</v>
      </c>
      <c r="E134" s="18">
        <v>0</v>
      </c>
      <c r="F134" s="18">
        <v>687.89700000000005</v>
      </c>
      <c r="G134" s="74"/>
      <c r="H134" s="1" t="s">
        <v>19</v>
      </c>
    </row>
    <row r="135" spans="1:8" ht="22.5" customHeight="1">
      <c r="A135" s="76" t="s">
        <v>148</v>
      </c>
      <c r="B135" s="2" t="s">
        <v>34</v>
      </c>
      <c r="C135" s="9">
        <v>2019</v>
      </c>
      <c r="D135" s="18">
        <f>E135+F135</f>
        <v>212.50899999999999</v>
      </c>
      <c r="E135" s="18">
        <v>212.50899999999999</v>
      </c>
      <c r="F135" s="18">
        <v>0</v>
      </c>
      <c r="G135" s="76"/>
      <c r="H135" s="1" t="s">
        <v>19</v>
      </c>
    </row>
    <row r="136" spans="1:8" ht="32.25" customHeight="1">
      <c r="A136" s="80" t="s">
        <v>154</v>
      </c>
      <c r="B136" s="2" t="s">
        <v>169</v>
      </c>
      <c r="C136" s="9">
        <v>2019</v>
      </c>
      <c r="D136" s="18">
        <f t="shared" si="11"/>
        <v>845.17759999999998</v>
      </c>
      <c r="E136" s="18">
        <v>845.17759999999998</v>
      </c>
      <c r="F136" s="18">
        <v>0</v>
      </c>
      <c r="G136" s="80"/>
      <c r="H136" s="1"/>
    </row>
    <row r="137" spans="1:8" ht="17.25" customHeight="1">
      <c r="A137" s="80" t="s">
        <v>156</v>
      </c>
      <c r="B137" s="2" t="s">
        <v>34</v>
      </c>
      <c r="C137" s="9">
        <v>2020</v>
      </c>
      <c r="D137" s="18">
        <f t="shared" si="11"/>
        <v>1000</v>
      </c>
      <c r="E137" s="19">
        <v>1000</v>
      </c>
      <c r="F137" s="18">
        <v>0</v>
      </c>
      <c r="G137" s="58"/>
      <c r="H137" s="1" t="s">
        <v>19</v>
      </c>
    </row>
    <row r="138" spans="1:8" ht="19.5" customHeight="1">
      <c r="A138" s="112"/>
      <c r="B138" s="113"/>
      <c r="C138" s="27" t="s">
        <v>25</v>
      </c>
      <c r="D138" s="82">
        <f>D139+D140+D141</f>
        <v>4610.1836000000003</v>
      </c>
      <c r="E138" s="82">
        <f t="shared" ref="E138" si="12">E139+E140+E141</f>
        <v>3922.2865999999999</v>
      </c>
      <c r="F138" s="82">
        <f>F131+F132+F133+F134</f>
        <v>687.89700000000005</v>
      </c>
      <c r="G138" s="27"/>
      <c r="H138" s="112"/>
    </row>
    <row r="139" spans="1:8" ht="18" customHeight="1">
      <c r="A139" s="113"/>
      <c r="B139" s="113"/>
      <c r="C139" s="26">
        <v>2018</v>
      </c>
      <c r="D139" s="19">
        <f>D128+D129+D130</f>
        <v>806.4</v>
      </c>
      <c r="E139" s="19">
        <f>E128+E129+E130</f>
        <v>806.4</v>
      </c>
      <c r="F139" s="18">
        <v>0</v>
      </c>
      <c r="G139" s="26"/>
      <c r="H139" s="113"/>
    </row>
    <row r="140" spans="1:8" ht="21.75" customHeight="1">
      <c r="A140" s="113"/>
      <c r="B140" s="113"/>
      <c r="C140" s="26">
        <v>2019</v>
      </c>
      <c r="D140" s="19">
        <f>D131+D132+D133+D134+D135+D136</f>
        <v>2803.7836000000002</v>
      </c>
      <c r="E140" s="19">
        <f>E131+E132+E133+E135+E136</f>
        <v>2115.8865999999998</v>
      </c>
      <c r="F140" s="19">
        <f>F134</f>
        <v>687.89700000000005</v>
      </c>
      <c r="G140" s="26"/>
      <c r="H140" s="113"/>
    </row>
    <row r="141" spans="1:8" ht="14.25" customHeight="1">
      <c r="A141" s="113"/>
      <c r="B141" s="113"/>
      <c r="C141" s="26">
        <v>2020</v>
      </c>
      <c r="D141" s="19">
        <f>D137</f>
        <v>1000</v>
      </c>
      <c r="E141" s="19">
        <f>E137</f>
        <v>1000</v>
      </c>
      <c r="F141" s="18">
        <v>0</v>
      </c>
      <c r="G141" s="26"/>
      <c r="H141" s="113"/>
    </row>
    <row r="142" spans="1:8" ht="17.25" customHeight="1">
      <c r="A142" s="114" t="s">
        <v>39</v>
      </c>
      <c r="B142" s="115"/>
      <c r="C142" s="27" t="s">
        <v>25</v>
      </c>
      <c r="D142" s="82">
        <f t="shared" ref="D142:E145" si="13">D138</f>
        <v>4610.1836000000003</v>
      </c>
      <c r="E142" s="82">
        <f t="shared" si="13"/>
        <v>3922.2865999999999</v>
      </c>
      <c r="F142" s="82">
        <f>F137+F138+F139</f>
        <v>687.89700000000005</v>
      </c>
      <c r="G142" s="27"/>
      <c r="H142" s="112"/>
    </row>
    <row r="143" spans="1:8" ht="21" customHeight="1">
      <c r="A143" s="115"/>
      <c r="B143" s="115"/>
      <c r="C143" s="26">
        <v>2018</v>
      </c>
      <c r="D143" s="19">
        <f t="shared" si="13"/>
        <v>806.4</v>
      </c>
      <c r="E143" s="19">
        <f t="shared" si="13"/>
        <v>806.4</v>
      </c>
      <c r="F143" s="18">
        <v>0</v>
      </c>
      <c r="G143" s="26"/>
      <c r="H143" s="113"/>
    </row>
    <row r="144" spans="1:8" ht="16.5" customHeight="1">
      <c r="A144" s="115"/>
      <c r="B144" s="115"/>
      <c r="C144" s="26">
        <v>2019</v>
      </c>
      <c r="D144" s="83">
        <f t="shared" si="13"/>
        <v>2803.7836000000002</v>
      </c>
      <c r="E144" s="83">
        <f t="shared" si="13"/>
        <v>2115.8865999999998</v>
      </c>
      <c r="F144" s="83">
        <v>687.89700000000005</v>
      </c>
      <c r="G144" s="26"/>
      <c r="H144" s="113"/>
    </row>
    <row r="145" spans="1:8" ht="12.75" customHeight="1">
      <c r="A145" s="115"/>
      <c r="B145" s="115"/>
      <c r="C145" s="26">
        <v>2020</v>
      </c>
      <c r="D145" s="19">
        <f t="shared" si="13"/>
        <v>1000</v>
      </c>
      <c r="E145" s="19">
        <f t="shared" si="13"/>
        <v>1000</v>
      </c>
      <c r="F145" s="18">
        <v>0</v>
      </c>
      <c r="G145" s="26"/>
      <c r="H145" s="113"/>
    </row>
    <row r="146" spans="1:8" ht="15" customHeight="1">
      <c r="A146" s="89" t="s">
        <v>40</v>
      </c>
      <c r="B146" s="90"/>
      <c r="C146" s="90"/>
      <c r="D146" s="90"/>
      <c r="E146" s="90"/>
      <c r="F146" s="90"/>
      <c r="G146" s="90"/>
      <c r="H146" s="91"/>
    </row>
    <row r="147" spans="1:8" ht="25.5" customHeight="1">
      <c r="A147" s="101" t="s">
        <v>129</v>
      </c>
      <c r="B147" s="123" t="s">
        <v>133</v>
      </c>
      <c r="C147" s="43">
        <v>2018</v>
      </c>
      <c r="D147" s="16">
        <f>E147</f>
        <v>36.368000000000002</v>
      </c>
      <c r="E147" s="16">
        <v>36.368000000000002</v>
      </c>
      <c r="F147" s="101"/>
      <c r="G147" s="101"/>
      <c r="H147" s="101" t="s">
        <v>19</v>
      </c>
    </row>
    <row r="148" spans="1:8" ht="21.75" customHeight="1">
      <c r="A148" s="101"/>
      <c r="B148" s="123"/>
      <c r="C148" s="43">
        <v>2019</v>
      </c>
      <c r="D148" s="18">
        <f>E148</f>
        <v>0</v>
      </c>
      <c r="E148" s="18">
        <v>0</v>
      </c>
      <c r="F148" s="101"/>
      <c r="G148" s="101"/>
      <c r="H148" s="101"/>
    </row>
    <row r="149" spans="1:8" ht="15.75" customHeight="1">
      <c r="A149" s="101"/>
      <c r="B149" s="123"/>
      <c r="C149" s="43">
        <v>2020</v>
      </c>
      <c r="D149" s="16">
        <f>E149</f>
        <v>0</v>
      </c>
      <c r="E149" s="16">
        <v>0</v>
      </c>
      <c r="F149" s="101"/>
      <c r="G149" s="101"/>
      <c r="H149" s="101"/>
    </row>
    <row r="150" spans="1:8" ht="76.5" customHeight="1">
      <c r="A150" s="48" t="s">
        <v>130</v>
      </c>
      <c r="B150" s="87" t="s">
        <v>181</v>
      </c>
      <c r="C150" s="28">
        <v>2018</v>
      </c>
      <c r="D150" s="18">
        <f>E150+F150</f>
        <v>4000</v>
      </c>
      <c r="E150" s="19">
        <v>800</v>
      </c>
      <c r="F150" s="18">
        <v>3200</v>
      </c>
      <c r="G150" s="14"/>
      <c r="H150" s="1" t="s">
        <v>19</v>
      </c>
    </row>
    <row r="151" spans="1:8" ht="63" customHeight="1">
      <c r="A151" s="48" t="s">
        <v>41</v>
      </c>
      <c r="B151" s="50" t="s">
        <v>117</v>
      </c>
      <c r="C151" s="35">
        <v>2019</v>
      </c>
      <c r="D151" s="18">
        <f>E151+F151</f>
        <v>3232</v>
      </c>
      <c r="E151" s="19">
        <v>32</v>
      </c>
      <c r="F151" s="18">
        <v>3200</v>
      </c>
      <c r="G151" s="14"/>
      <c r="H151" s="1" t="s">
        <v>19</v>
      </c>
    </row>
    <row r="152" spans="1:8" ht="18.75" customHeight="1">
      <c r="A152" s="114" t="s">
        <v>24</v>
      </c>
      <c r="B152" s="114"/>
      <c r="C152" s="27" t="s">
        <v>25</v>
      </c>
      <c r="D152" s="21">
        <f>D153+D154+D155</f>
        <v>7268.3680000000004</v>
      </c>
      <c r="E152" s="21">
        <f>E153+E154+E155</f>
        <v>868.36800000000005</v>
      </c>
      <c r="F152" s="21">
        <f>F153+F154+F155</f>
        <v>6400</v>
      </c>
      <c r="G152" s="27"/>
      <c r="H152" s="101"/>
    </row>
    <row r="153" spans="1:8" ht="20.25" customHeight="1">
      <c r="A153" s="114"/>
      <c r="B153" s="114"/>
      <c r="C153" s="26">
        <v>2018</v>
      </c>
      <c r="D153" s="24">
        <f>D150+D147</f>
        <v>4036.3679999999999</v>
      </c>
      <c r="E153" s="24">
        <f>E150+E147</f>
        <v>836.36800000000005</v>
      </c>
      <c r="F153" s="16">
        <v>3200</v>
      </c>
      <c r="G153" s="26"/>
      <c r="H153" s="101"/>
    </row>
    <row r="154" spans="1:8" ht="17.25" customHeight="1">
      <c r="A154" s="114"/>
      <c r="B154" s="114"/>
      <c r="C154" s="26">
        <v>2019</v>
      </c>
      <c r="D154" s="24">
        <f>D151</f>
        <v>3232</v>
      </c>
      <c r="E154" s="24">
        <f>E151</f>
        <v>32</v>
      </c>
      <c r="F154" s="24">
        <f>F151</f>
        <v>3200</v>
      </c>
      <c r="G154" s="26"/>
      <c r="H154" s="101"/>
    </row>
    <row r="155" spans="1:8" ht="15.75" customHeight="1">
      <c r="A155" s="114"/>
      <c r="B155" s="114"/>
      <c r="C155" s="26">
        <v>2020</v>
      </c>
      <c r="D155" s="16">
        <f>D149</f>
        <v>0</v>
      </c>
      <c r="E155" s="16">
        <f>E149</f>
        <v>0</v>
      </c>
      <c r="F155" s="16">
        <v>0</v>
      </c>
      <c r="G155" s="26"/>
      <c r="H155" s="101"/>
    </row>
    <row r="156" spans="1:8" ht="19.5" customHeight="1">
      <c r="A156" s="114" t="s">
        <v>42</v>
      </c>
      <c r="B156" s="114"/>
      <c r="C156" s="27" t="s">
        <v>25</v>
      </c>
      <c r="D156" s="21">
        <f>D157+D158+D159</f>
        <v>7268.3680000000004</v>
      </c>
      <c r="E156" s="21">
        <f>E157+E158+E159</f>
        <v>868.36800000000005</v>
      </c>
      <c r="F156" s="20">
        <f>F157+F158+F159</f>
        <v>6400</v>
      </c>
      <c r="G156" s="27"/>
      <c r="H156" s="101"/>
    </row>
    <row r="157" spans="1:8" ht="21.75" customHeight="1">
      <c r="A157" s="114"/>
      <c r="B157" s="114"/>
      <c r="C157" s="26">
        <v>2018</v>
      </c>
      <c r="D157" s="24">
        <f t="shared" ref="D157:F159" si="14">D153</f>
        <v>4036.3679999999999</v>
      </c>
      <c r="E157" s="16">
        <f t="shared" si="14"/>
        <v>836.36800000000005</v>
      </c>
      <c r="F157" s="16">
        <f t="shared" si="14"/>
        <v>3200</v>
      </c>
      <c r="G157" s="26"/>
      <c r="H157" s="101"/>
    </row>
    <row r="158" spans="1:8" ht="19.5" customHeight="1">
      <c r="A158" s="114"/>
      <c r="B158" s="114"/>
      <c r="C158" s="26">
        <v>2019</v>
      </c>
      <c r="D158" s="24">
        <f t="shared" si="14"/>
        <v>3232</v>
      </c>
      <c r="E158" s="24">
        <f t="shared" si="14"/>
        <v>32</v>
      </c>
      <c r="F158" s="24">
        <f t="shared" si="14"/>
        <v>3200</v>
      </c>
      <c r="G158" s="26"/>
      <c r="H158" s="101"/>
    </row>
    <row r="159" spans="1:8" ht="15.75" customHeight="1">
      <c r="A159" s="114"/>
      <c r="B159" s="114"/>
      <c r="C159" s="26">
        <v>2020</v>
      </c>
      <c r="D159" s="16">
        <f t="shared" si="14"/>
        <v>0</v>
      </c>
      <c r="E159" s="16">
        <f t="shared" si="14"/>
        <v>0</v>
      </c>
      <c r="F159" s="16">
        <f t="shared" si="14"/>
        <v>0</v>
      </c>
      <c r="G159" s="26"/>
      <c r="H159" s="101"/>
    </row>
    <row r="160" spans="1:8" ht="21" customHeight="1">
      <c r="A160" s="102" t="s">
        <v>43</v>
      </c>
      <c r="B160" s="103"/>
      <c r="C160" s="103"/>
      <c r="D160" s="103"/>
      <c r="E160" s="103"/>
      <c r="F160" s="103"/>
      <c r="G160" s="103"/>
      <c r="H160" s="104"/>
    </row>
    <row r="161" spans="1:8">
      <c r="A161" s="114" t="s">
        <v>24</v>
      </c>
      <c r="B161" s="114"/>
      <c r="C161" s="27" t="s">
        <v>25</v>
      </c>
      <c r="D161" s="20">
        <v>0</v>
      </c>
      <c r="E161" s="20">
        <v>0</v>
      </c>
      <c r="F161" s="20">
        <v>0</v>
      </c>
      <c r="G161" s="27"/>
      <c r="H161" s="101"/>
    </row>
    <row r="162" spans="1:8">
      <c r="A162" s="114"/>
      <c r="B162" s="114"/>
      <c r="C162" s="26">
        <v>2018</v>
      </c>
      <c r="D162" s="16">
        <v>0</v>
      </c>
      <c r="E162" s="16">
        <v>0</v>
      </c>
      <c r="F162" s="16">
        <v>0</v>
      </c>
      <c r="G162" s="26"/>
      <c r="H162" s="101"/>
    </row>
    <row r="163" spans="1:8">
      <c r="A163" s="114"/>
      <c r="B163" s="114"/>
      <c r="C163" s="26">
        <v>2019</v>
      </c>
      <c r="D163" s="16">
        <v>0</v>
      </c>
      <c r="E163" s="16">
        <v>0</v>
      </c>
      <c r="F163" s="16">
        <v>0</v>
      </c>
      <c r="G163" s="26"/>
      <c r="H163" s="101"/>
    </row>
    <row r="164" spans="1:8" ht="17.25" customHeight="1">
      <c r="A164" s="114"/>
      <c r="B164" s="114"/>
      <c r="C164" s="26">
        <v>2020</v>
      </c>
      <c r="D164" s="16">
        <f t="shared" ref="D164:E164" si="15">D160</f>
        <v>0</v>
      </c>
      <c r="E164" s="16">
        <f t="shared" si="15"/>
        <v>0</v>
      </c>
      <c r="F164" s="16">
        <f t="shared" ref="F164" si="16">F160</f>
        <v>0</v>
      </c>
      <c r="G164" s="26"/>
      <c r="H164" s="101"/>
    </row>
    <row r="165" spans="1:8" ht="19.5" customHeight="1">
      <c r="A165" s="114" t="s">
        <v>44</v>
      </c>
      <c r="B165" s="114"/>
      <c r="C165" s="27" t="s">
        <v>25</v>
      </c>
      <c r="D165" s="20">
        <f>D162+D163+D164</f>
        <v>0</v>
      </c>
      <c r="E165" s="20">
        <f>E162+E163+E164</f>
        <v>0</v>
      </c>
      <c r="F165" s="20">
        <f>F162+F163+F164</f>
        <v>0</v>
      </c>
      <c r="G165" s="27"/>
      <c r="H165" s="101"/>
    </row>
    <row r="166" spans="1:8" ht="16.5" customHeight="1">
      <c r="A166" s="114"/>
      <c r="B166" s="114"/>
      <c r="C166" s="26">
        <v>2018</v>
      </c>
      <c r="D166" s="16">
        <f t="shared" ref="D166:E166" si="17">D162</f>
        <v>0</v>
      </c>
      <c r="E166" s="16">
        <f t="shared" si="17"/>
        <v>0</v>
      </c>
      <c r="F166" s="16">
        <f t="shared" ref="F166" si="18">F162</f>
        <v>0</v>
      </c>
      <c r="G166" s="26"/>
      <c r="H166" s="101"/>
    </row>
    <row r="167" spans="1:8">
      <c r="A167" s="114"/>
      <c r="B167" s="114"/>
      <c r="C167" s="26">
        <v>2019</v>
      </c>
      <c r="D167" s="16">
        <f t="shared" ref="D167:E167" si="19">D163</f>
        <v>0</v>
      </c>
      <c r="E167" s="16">
        <f t="shared" si="19"/>
        <v>0</v>
      </c>
      <c r="F167" s="16">
        <f t="shared" ref="F167" si="20">F163</f>
        <v>0</v>
      </c>
      <c r="G167" s="26"/>
      <c r="H167" s="101"/>
    </row>
    <row r="168" spans="1:8" ht="24" customHeight="1">
      <c r="A168" s="114"/>
      <c r="B168" s="114"/>
      <c r="C168" s="26">
        <v>2020</v>
      </c>
      <c r="D168" s="16">
        <f t="shared" ref="D168" si="21">D164</f>
        <v>0</v>
      </c>
      <c r="E168" s="16">
        <f t="shared" ref="E168:F168" si="22">E164</f>
        <v>0</v>
      </c>
      <c r="F168" s="16">
        <f t="shared" si="22"/>
        <v>0</v>
      </c>
      <c r="G168" s="26"/>
      <c r="H168" s="101"/>
    </row>
    <row r="169" spans="1:8" ht="33.75" customHeight="1">
      <c r="A169" s="102" t="s">
        <v>45</v>
      </c>
      <c r="B169" s="103"/>
      <c r="C169" s="103"/>
      <c r="D169" s="103"/>
      <c r="E169" s="103"/>
      <c r="F169" s="103"/>
      <c r="G169" s="103"/>
      <c r="H169" s="104"/>
    </row>
    <row r="170" spans="1:8" ht="18.75" customHeight="1">
      <c r="A170" s="101" t="s">
        <v>46</v>
      </c>
      <c r="B170" s="123" t="s">
        <v>47</v>
      </c>
      <c r="C170" s="26">
        <v>2018</v>
      </c>
      <c r="D170" s="16">
        <v>239.75</v>
      </c>
      <c r="E170" s="16">
        <v>239.75</v>
      </c>
      <c r="F170" s="16">
        <f t="shared" ref="F170" si="23">F166</f>
        <v>0</v>
      </c>
      <c r="G170" s="26"/>
      <c r="H170" s="101" t="s">
        <v>19</v>
      </c>
    </row>
    <row r="171" spans="1:8" ht="18" customHeight="1">
      <c r="A171" s="101"/>
      <c r="B171" s="123"/>
      <c r="C171" s="26">
        <v>2019</v>
      </c>
      <c r="D171" s="16">
        <v>240</v>
      </c>
      <c r="E171" s="16">
        <v>240</v>
      </c>
      <c r="F171" s="16">
        <f t="shared" ref="F171" si="24">F167</f>
        <v>0</v>
      </c>
      <c r="G171" s="26"/>
      <c r="H171" s="101"/>
    </row>
    <row r="172" spans="1:8" ht="15" customHeight="1">
      <c r="A172" s="101"/>
      <c r="B172" s="123"/>
      <c r="C172" s="26">
        <v>2020</v>
      </c>
      <c r="D172" s="16">
        <v>240</v>
      </c>
      <c r="E172" s="16">
        <v>240</v>
      </c>
      <c r="F172" s="16">
        <f t="shared" ref="F172" si="25">F168</f>
        <v>0</v>
      </c>
      <c r="G172" s="26"/>
      <c r="H172" s="101"/>
    </row>
    <row r="173" spans="1:8" ht="21" customHeight="1">
      <c r="A173" s="101" t="s">
        <v>48</v>
      </c>
      <c r="B173" s="123" t="s">
        <v>49</v>
      </c>
      <c r="C173" s="41">
        <v>2018</v>
      </c>
      <c r="D173" s="16">
        <v>482.63600000000002</v>
      </c>
      <c r="E173" s="16">
        <v>482.63600000000002</v>
      </c>
      <c r="F173" s="16">
        <f t="shared" ref="F173" si="26">F169</f>
        <v>0</v>
      </c>
      <c r="G173" s="41"/>
      <c r="H173" s="101" t="s">
        <v>19</v>
      </c>
    </row>
    <row r="174" spans="1:8" ht="15" customHeight="1">
      <c r="A174" s="101"/>
      <c r="B174" s="123"/>
      <c r="C174" s="41">
        <v>2019</v>
      </c>
      <c r="D174" s="16">
        <v>497.99803000000003</v>
      </c>
      <c r="E174" s="16">
        <v>497.99803000000003</v>
      </c>
      <c r="F174" s="16">
        <f t="shared" ref="F174" si="27">F170</f>
        <v>0</v>
      </c>
      <c r="G174" s="41"/>
      <c r="H174" s="101"/>
    </row>
    <row r="175" spans="1:8" ht="15" customHeight="1">
      <c r="A175" s="101"/>
      <c r="B175" s="123"/>
      <c r="C175" s="41">
        <v>2020</v>
      </c>
      <c r="D175" s="16">
        <v>500</v>
      </c>
      <c r="E175" s="16">
        <v>500</v>
      </c>
      <c r="F175" s="16">
        <f t="shared" ref="F175" si="28">F171</f>
        <v>0</v>
      </c>
      <c r="G175" s="41"/>
      <c r="H175" s="101"/>
    </row>
    <row r="176" spans="1:8">
      <c r="A176" s="101" t="s">
        <v>118</v>
      </c>
      <c r="B176" s="123" t="s">
        <v>135</v>
      </c>
      <c r="C176" s="105">
        <v>2019</v>
      </c>
      <c r="D176" s="118">
        <f>E176+F176</f>
        <v>782.51480000000004</v>
      </c>
      <c r="E176" s="118">
        <v>23.4758</v>
      </c>
      <c r="F176" s="118">
        <v>759.03899999999999</v>
      </c>
      <c r="G176" s="98"/>
      <c r="H176" s="101" t="s">
        <v>19</v>
      </c>
    </row>
    <row r="177" spans="1:10">
      <c r="A177" s="101"/>
      <c r="B177" s="123"/>
      <c r="C177" s="116"/>
      <c r="D177" s="119"/>
      <c r="E177" s="119"/>
      <c r="F177" s="121"/>
      <c r="G177" s="99"/>
      <c r="H177" s="101"/>
    </row>
    <row r="178" spans="1:10" ht="15.75" customHeight="1">
      <c r="A178" s="101"/>
      <c r="B178" s="123"/>
      <c r="C178" s="117"/>
      <c r="D178" s="120"/>
      <c r="E178" s="120"/>
      <c r="F178" s="122"/>
      <c r="G178" s="100"/>
      <c r="H178" s="101"/>
    </row>
    <row r="179" spans="1:10">
      <c r="A179" s="114" t="s">
        <v>24</v>
      </c>
      <c r="B179" s="114"/>
      <c r="C179" s="27" t="s">
        <v>25</v>
      </c>
      <c r="D179" s="20">
        <f>D180+D181+D182</f>
        <v>2982.8988300000001</v>
      </c>
      <c r="E179" s="20">
        <f>E180+E181+E182</f>
        <v>2223.8598299999999</v>
      </c>
      <c r="F179" s="20">
        <f>F181</f>
        <v>759.03899999999999</v>
      </c>
      <c r="G179" s="26"/>
      <c r="H179" s="101"/>
    </row>
    <row r="180" spans="1:10">
      <c r="A180" s="114"/>
      <c r="B180" s="114"/>
      <c r="C180" s="26">
        <v>2018</v>
      </c>
      <c r="D180" s="16">
        <f>D170+D173</f>
        <v>722.38599999999997</v>
      </c>
      <c r="E180" s="16">
        <f>E170+E173</f>
        <v>722.38599999999997</v>
      </c>
      <c r="F180" s="16">
        <v>0</v>
      </c>
      <c r="G180" s="26"/>
      <c r="H180" s="101"/>
    </row>
    <row r="181" spans="1:10">
      <c r="A181" s="114"/>
      <c r="B181" s="114"/>
      <c r="C181" s="26">
        <v>2019</v>
      </c>
      <c r="D181" s="16">
        <f>D171+D174+D176</f>
        <v>1520.5128300000001</v>
      </c>
      <c r="E181" s="16">
        <f>E171+E174+E176</f>
        <v>761.47383000000002</v>
      </c>
      <c r="F181" s="16">
        <f>F176</f>
        <v>759.03899999999999</v>
      </c>
      <c r="G181" s="26"/>
      <c r="H181" s="101"/>
    </row>
    <row r="182" spans="1:10">
      <c r="A182" s="114"/>
      <c r="B182" s="114"/>
      <c r="C182" s="26">
        <v>2020</v>
      </c>
      <c r="D182" s="16">
        <f>D172+D175</f>
        <v>740</v>
      </c>
      <c r="E182" s="16">
        <f>E172+E175</f>
        <v>740</v>
      </c>
      <c r="F182" s="16">
        <v>0</v>
      </c>
      <c r="G182" s="26"/>
      <c r="H182" s="101"/>
    </row>
    <row r="183" spans="1:10">
      <c r="A183" s="114" t="s">
        <v>50</v>
      </c>
      <c r="B183" s="114"/>
      <c r="C183" s="27" t="s">
        <v>25</v>
      </c>
      <c r="D183" s="20">
        <f>D184+D185+D186</f>
        <v>2982.8988300000001</v>
      </c>
      <c r="E183" s="20">
        <f>E184+E185+E186</f>
        <v>2223.8598299999999</v>
      </c>
      <c r="F183" s="20">
        <f>F184+F185+F186</f>
        <v>759.03899999999999</v>
      </c>
      <c r="G183" s="26"/>
      <c r="H183" s="101"/>
    </row>
    <row r="184" spans="1:10">
      <c r="A184" s="114"/>
      <c r="B184" s="114"/>
      <c r="C184" s="26">
        <v>2018</v>
      </c>
      <c r="D184" s="16">
        <f t="shared" ref="D184:F186" si="29">D180</f>
        <v>722.38599999999997</v>
      </c>
      <c r="E184" s="16">
        <f t="shared" si="29"/>
        <v>722.38599999999997</v>
      </c>
      <c r="F184" s="16">
        <f t="shared" si="29"/>
        <v>0</v>
      </c>
      <c r="G184" s="26"/>
      <c r="H184" s="101"/>
    </row>
    <row r="185" spans="1:10">
      <c r="A185" s="114"/>
      <c r="B185" s="114"/>
      <c r="C185" s="26">
        <v>2019</v>
      </c>
      <c r="D185" s="16">
        <f t="shared" si="29"/>
        <v>1520.5128300000001</v>
      </c>
      <c r="E185" s="16">
        <f t="shared" si="29"/>
        <v>761.47383000000002</v>
      </c>
      <c r="F185" s="16">
        <f t="shared" si="29"/>
        <v>759.03899999999999</v>
      </c>
      <c r="G185" s="26"/>
      <c r="H185" s="101"/>
    </row>
    <row r="186" spans="1:10">
      <c r="A186" s="114"/>
      <c r="B186" s="114"/>
      <c r="C186" s="26">
        <v>2020</v>
      </c>
      <c r="D186" s="16">
        <f t="shared" si="29"/>
        <v>740</v>
      </c>
      <c r="E186" s="16">
        <f t="shared" si="29"/>
        <v>740</v>
      </c>
      <c r="F186" s="16">
        <f t="shared" si="29"/>
        <v>0</v>
      </c>
      <c r="G186" s="26"/>
      <c r="H186" s="101"/>
    </row>
    <row r="187" spans="1:10">
      <c r="A187" s="102" t="s">
        <v>144</v>
      </c>
      <c r="B187" s="103"/>
      <c r="C187" s="103"/>
      <c r="D187" s="103"/>
      <c r="E187" s="103"/>
      <c r="F187" s="103"/>
      <c r="G187" s="103"/>
      <c r="H187" s="104"/>
    </row>
    <row r="188" spans="1:10" s="62" customFormat="1">
      <c r="A188" s="105" t="s">
        <v>145</v>
      </c>
      <c r="B188" s="108" t="s">
        <v>146</v>
      </c>
      <c r="C188" s="60">
        <v>2018</v>
      </c>
      <c r="D188" s="16">
        <v>0</v>
      </c>
      <c r="E188" s="16">
        <v>0</v>
      </c>
      <c r="F188" s="16">
        <v>0</v>
      </c>
      <c r="G188" s="98"/>
      <c r="H188" s="101" t="s">
        <v>19</v>
      </c>
      <c r="J188" s="63"/>
    </row>
    <row r="189" spans="1:10" s="62" customFormat="1">
      <c r="A189" s="106"/>
      <c r="B189" s="109"/>
      <c r="C189" s="60">
        <v>2019</v>
      </c>
      <c r="D189" s="16">
        <v>6137.1134000000002</v>
      </c>
      <c r="E189" s="16">
        <v>184.11340000000001</v>
      </c>
      <c r="F189" s="16">
        <v>5953</v>
      </c>
      <c r="G189" s="99"/>
      <c r="H189" s="101"/>
      <c r="J189" s="63"/>
    </row>
    <row r="190" spans="1:10" s="62" customFormat="1">
      <c r="A190" s="107"/>
      <c r="B190" s="110"/>
      <c r="C190" s="60">
        <v>2020</v>
      </c>
      <c r="D190" s="16">
        <f>E190+F190</f>
        <v>1657.1752700000002</v>
      </c>
      <c r="E190" s="16">
        <v>368.22680000000003</v>
      </c>
      <c r="F190" s="16">
        <v>1288.94847</v>
      </c>
      <c r="G190" s="100"/>
      <c r="H190" s="101"/>
      <c r="J190" s="63"/>
    </row>
    <row r="191" spans="1:10" s="62" customFormat="1" ht="15" customHeight="1">
      <c r="A191" s="92" t="s">
        <v>24</v>
      </c>
      <c r="B191" s="93"/>
      <c r="C191" s="61" t="s">
        <v>25</v>
      </c>
      <c r="D191" s="20">
        <f>D192+D193+D194</f>
        <v>7794.2886699999999</v>
      </c>
      <c r="E191" s="20">
        <f>E192+E193+E194</f>
        <v>552.3402000000001</v>
      </c>
      <c r="F191" s="20">
        <f>F193</f>
        <v>5953</v>
      </c>
      <c r="G191" s="98"/>
      <c r="H191" s="98"/>
      <c r="J191" s="63"/>
    </row>
    <row r="192" spans="1:10" s="62" customFormat="1">
      <c r="A192" s="94"/>
      <c r="B192" s="95"/>
      <c r="C192" s="60">
        <v>2018</v>
      </c>
      <c r="D192" s="16">
        <f t="shared" ref="D192:E194" si="30">D188</f>
        <v>0</v>
      </c>
      <c r="E192" s="16">
        <f t="shared" si="30"/>
        <v>0</v>
      </c>
      <c r="F192" s="16">
        <v>0</v>
      </c>
      <c r="G192" s="99"/>
      <c r="H192" s="99"/>
      <c r="J192" s="63"/>
    </row>
    <row r="193" spans="1:10" s="62" customFormat="1">
      <c r="A193" s="94"/>
      <c r="B193" s="95"/>
      <c r="C193" s="60">
        <v>2019</v>
      </c>
      <c r="D193" s="16">
        <f t="shared" si="30"/>
        <v>6137.1134000000002</v>
      </c>
      <c r="E193" s="16">
        <f t="shared" si="30"/>
        <v>184.11340000000001</v>
      </c>
      <c r="F193" s="16">
        <f>F189</f>
        <v>5953</v>
      </c>
      <c r="G193" s="99"/>
      <c r="H193" s="99"/>
      <c r="J193" s="63"/>
    </row>
    <row r="194" spans="1:10" s="62" customFormat="1">
      <c r="A194" s="96"/>
      <c r="B194" s="97"/>
      <c r="C194" s="60">
        <v>2020</v>
      </c>
      <c r="D194" s="16">
        <f t="shared" si="30"/>
        <v>1657.1752700000002</v>
      </c>
      <c r="E194" s="16">
        <f t="shared" si="30"/>
        <v>368.22680000000003</v>
      </c>
      <c r="F194" s="16">
        <f>F190</f>
        <v>1288.94847</v>
      </c>
      <c r="G194" s="100"/>
      <c r="H194" s="100"/>
      <c r="J194" s="63"/>
    </row>
    <row r="195" spans="1:10" s="62" customFormat="1" ht="15" customHeight="1">
      <c r="A195" s="92" t="s">
        <v>147</v>
      </c>
      <c r="B195" s="93"/>
      <c r="C195" s="61" t="s">
        <v>25</v>
      </c>
      <c r="D195" s="20">
        <f>D196+D197+D198</f>
        <v>7794.2886699999999</v>
      </c>
      <c r="E195" s="20">
        <f>E196+E197+E198</f>
        <v>552.3402000000001</v>
      </c>
      <c r="F195" s="20">
        <f>F197</f>
        <v>5953</v>
      </c>
      <c r="G195" s="98"/>
      <c r="H195" s="98"/>
      <c r="J195" s="63"/>
    </row>
    <row r="196" spans="1:10" s="62" customFormat="1">
      <c r="A196" s="94"/>
      <c r="B196" s="95"/>
      <c r="C196" s="60">
        <v>2018</v>
      </c>
      <c r="D196" s="16">
        <f t="shared" ref="D196:E198" si="31">D192</f>
        <v>0</v>
      </c>
      <c r="E196" s="16">
        <f t="shared" si="31"/>
        <v>0</v>
      </c>
      <c r="F196" s="16">
        <v>0</v>
      </c>
      <c r="G196" s="99"/>
      <c r="H196" s="99"/>
      <c r="J196" s="63"/>
    </row>
    <row r="197" spans="1:10" s="62" customFormat="1">
      <c r="A197" s="94"/>
      <c r="B197" s="95"/>
      <c r="C197" s="60">
        <v>2019</v>
      </c>
      <c r="D197" s="16">
        <f t="shared" si="31"/>
        <v>6137.1134000000002</v>
      </c>
      <c r="E197" s="16">
        <f t="shared" si="31"/>
        <v>184.11340000000001</v>
      </c>
      <c r="F197" s="16">
        <f>F193</f>
        <v>5953</v>
      </c>
      <c r="G197" s="99"/>
      <c r="H197" s="99"/>
      <c r="J197" s="63"/>
    </row>
    <row r="198" spans="1:10" s="62" customFormat="1">
      <c r="A198" s="96"/>
      <c r="B198" s="97"/>
      <c r="C198" s="60">
        <v>2020</v>
      </c>
      <c r="D198" s="16">
        <f t="shared" si="31"/>
        <v>1657.1752700000002</v>
      </c>
      <c r="E198" s="16">
        <f t="shared" si="31"/>
        <v>368.22680000000003</v>
      </c>
      <c r="F198" s="16">
        <f>F194</f>
        <v>1288.94847</v>
      </c>
      <c r="G198" s="100"/>
      <c r="H198" s="100"/>
      <c r="J198" s="63"/>
    </row>
    <row r="199" spans="1:10" ht="15" customHeight="1">
      <c r="A199" s="92" t="s">
        <v>51</v>
      </c>
      <c r="B199" s="93"/>
      <c r="C199" s="27" t="s">
        <v>25</v>
      </c>
      <c r="D199" s="21">
        <f>D200+D201+D202</f>
        <v>68745.54247</v>
      </c>
      <c r="E199" s="21">
        <f>E200+E201+E202</f>
        <v>14521.040330000002</v>
      </c>
      <c r="F199" s="21">
        <f>F200+F201+F202</f>
        <v>54224.502139999997</v>
      </c>
      <c r="G199" s="13"/>
      <c r="H199" s="101"/>
    </row>
    <row r="200" spans="1:10">
      <c r="A200" s="94"/>
      <c r="B200" s="95"/>
      <c r="C200" s="27">
        <v>2018</v>
      </c>
      <c r="D200" s="20">
        <f>D74+D124+D143+D157+D166+D184+D196</f>
        <v>20320.934749999997</v>
      </c>
      <c r="E200" s="20">
        <f>E74+E124+E143+E157+E166+E184+E192</f>
        <v>5744.7767500000009</v>
      </c>
      <c r="F200" s="20">
        <f>F74+F124+F157+F166+F196</f>
        <v>14576.157999999999</v>
      </c>
      <c r="G200" s="12"/>
      <c r="H200" s="101"/>
    </row>
    <row r="201" spans="1:10">
      <c r="A201" s="94"/>
      <c r="B201" s="95"/>
      <c r="C201" s="27">
        <v>2019</v>
      </c>
      <c r="D201" s="20">
        <f>D75+D125+D144+D158+D167+D185+D197</f>
        <v>25681.625230000005</v>
      </c>
      <c r="E201" s="20">
        <f>E75+E125+E144+E158+E167+E185+E197</f>
        <v>4923.6625599999998</v>
      </c>
      <c r="F201" s="20">
        <f>F75+F125+F144+F158+F167+F185+F197</f>
        <v>20757.962670000001</v>
      </c>
      <c r="G201" s="11"/>
      <c r="H201" s="101"/>
    </row>
    <row r="202" spans="1:10">
      <c r="A202" s="96"/>
      <c r="B202" s="97"/>
      <c r="C202" s="27">
        <v>2020</v>
      </c>
      <c r="D202" s="20">
        <f>D76+D126+D145+D168+D186+D198+D159</f>
        <v>22742.982489999999</v>
      </c>
      <c r="E202" s="20">
        <f>E76+E126+E145+E168+E186+E198+E159</f>
        <v>3852.6010199999996</v>
      </c>
      <c r="F202" s="20">
        <f>F76+F126+F145+F168+F186+F198+F159</f>
        <v>18890.381469999997</v>
      </c>
      <c r="G202" s="26"/>
      <c r="H202" s="101"/>
    </row>
    <row r="204" spans="1:10">
      <c r="D204" s="72"/>
      <c r="E204" s="72"/>
    </row>
  </sheetData>
  <mergeCells count="100">
    <mergeCell ref="A44:H44"/>
    <mergeCell ref="A46:B49"/>
    <mergeCell ref="G46:G49"/>
    <mergeCell ref="H46:H49"/>
    <mergeCell ref="A58:H58"/>
    <mergeCell ref="A50:H50"/>
    <mergeCell ref="A54:B57"/>
    <mergeCell ref="G54:G57"/>
    <mergeCell ref="H54:H57"/>
    <mergeCell ref="H32:H35"/>
    <mergeCell ref="A12:A16"/>
    <mergeCell ref="B12:B16"/>
    <mergeCell ref="C12:C16"/>
    <mergeCell ref="A18:H18"/>
    <mergeCell ref="A19:H19"/>
    <mergeCell ref="A147:A149"/>
    <mergeCell ref="B147:B149"/>
    <mergeCell ref="F147:F149"/>
    <mergeCell ref="G147:G149"/>
    <mergeCell ref="H147:H149"/>
    <mergeCell ref="B170:B172"/>
    <mergeCell ref="A69:B72"/>
    <mergeCell ref="G69:G72"/>
    <mergeCell ref="A111:B114"/>
    <mergeCell ref="H111:H114"/>
    <mergeCell ref="A104:H104"/>
    <mergeCell ref="H69:H72"/>
    <mergeCell ref="A73:B76"/>
    <mergeCell ref="A96:H96"/>
    <mergeCell ref="H100:H103"/>
    <mergeCell ref="A100:B103"/>
    <mergeCell ref="A77:H77"/>
    <mergeCell ref="A78:H78"/>
    <mergeCell ref="A92:B95"/>
    <mergeCell ref="H92:H95"/>
    <mergeCell ref="H142:H145"/>
    <mergeCell ref="A156:B159"/>
    <mergeCell ref="D6:H6"/>
    <mergeCell ref="A183:B186"/>
    <mergeCell ref="H183:H186"/>
    <mergeCell ref="A199:B202"/>
    <mergeCell ref="H199:H202"/>
    <mergeCell ref="A179:B182"/>
    <mergeCell ref="H179:H182"/>
    <mergeCell ref="A161:B164"/>
    <mergeCell ref="A160:H160"/>
    <mergeCell ref="H161:H164"/>
    <mergeCell ref="A176:A178"/>
    <mergeCell ref="B176:B178"/>
    <mergeCell ref="H176:H178"/>
    <mergeCell ref="A169:H169"/>
    <mergeCell ref="A170:A172"/>
    <mergeCell ref="A7:H7"/>
    <mergeCell ref="A8:H8"/>
    <mergeCell ref="A119:B122"/>
    <mergeCell ref="H119:H122"/>
    <mergeCell ref="H138:H141"/>
    <mergeCell ref="A9:H9"/>
    <mergeCell ref="A10:H10"/>
    <mergeCell ref="D12:D16"/>
    <mergeCell ref="A36:H36"/>
    <mergeCell ref="A40:B43"/>
    <mergeCell ref="G40:G43"/>
    <mergeCell ref="H40:H43"/>
    <mergeCell ref="A32:B35"/>
    <mergeCell ref="G32:G35"/>
    <mergeCell ref="E12:G15"/>
    <mergeCell ref="H12:H16"/>
    <mergeCell ref="A138:B141"/>
    <mergeCell ref="A142:B145"/>
    <mergeCell ref="A146:H146"/>
    <mergeCell ref="C176:C178"/>
    <mergeCell ref="D176:D178"/>
    <mergeCell ref="E176:E178"/>
    <mergeCell ref="F176:F178"/>
    <mergeCell ref="G176:G178"/>
    <mergeCell ref="H170:H172"/>
    <mergeCell ref="A173:A175"/>
    <mergeCell ref="B173:B175"/>
    <mergeCell ref="H173:H175"/>
    <mergeCell ref="A165:B168"/>
    <mergeCell ref="H165:H168"/>
    <mergeCell ref="A152:B155"/>
    <mergeCell ref="H152:H155"/>
    <mergeCell ref="A115:H115"/>
    <mergeCell ref="A195:B198"/>
    <mergeCell ref="G188:G190"/>
    <mergeCell ref="H188:H190"/>
    <mergeCell ref="G191:G194"/>
    <mergeCell ref="H191:H194"/>
    <mergeCell ref="G195:G198"/>
    <mergeCell ref="H195:H198"/>
    <mergeCell ref="A187:H187"/>
    <mergeCell ref="A188:A190"/>
    <mergeCell ref="B188:B190"/>
    <mergeCell ref="A191:B194"/>
    <mergeCell ref="A123:B126"/>
    <mergeCell ref="H123:H126"/>
    <mergeCell ref="A127:H127"/>
    <mergeCell ref="H156:H159"/>
  </mergeCells>
  <pageMargins left="0.51181102362204722" right="0.51181102362204722" top="0.94488188976377963" bottom="0.35433070866141736" header="0.31496062992125984" footer="0.31496062992125984"/>
  <pageSetup paperSize="9" scale="75" orientation="landscape" r:id="rId1"/>
  <headerFooter differentOddEven="1"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user763</dc:creator>
  <cp:lastModifiedBy>user00174</cp:lastModifiedBy>
  <cp:lastPrinted>2020-04-06T06:18:25Z</cp:lastPrinted>
  <dcterms:created xsi:type="dcterms:W3CDTF">2019-01-22T01:45:22Z</dcterms:created>
  <dcterms:modified xsi:type="dcterms:W3CDTF">2020-04-09T05:06:40Z</dcterms:modified>
</cp:coreProperties>
</file>