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491" windowWidth="10935" windowHeight="11055" activeTab="0"/>
  </bookViews>
  <sheets>
    <sheet name="Документ (1)" sheetId="1" r:id="rId1"/>
  </sheets>
  <definedNames>
    <definedName name="_xlnm._FilterDatabase" localSheetId="0" hidden="1">'Документ (1)'!$A$17:$B$82</definedName>
    <definedName name="_xlnm.Print_Titles" localSheetId="0">'Документ (1)'!$16:$16</definedName>
  </definedNames>
  <calcPr fullCalcOnLoad="1"/>
</workbook>
</file>

<file path=xl/sharedStrings.xml><?xml version="1.0" encoding="utf-8"?>
<sst xmlns="http://schemas.openxmlformats.org/spreadsheetml/2006/main" count="87" uniqueCount="66">
  <si>
    <t>ЖИЛИЩНО-КОММУНАЛЬНОЕ ХОЗЯЙСТВО</t>
  </si>
  <si>
    <t>ОБРАЗОВАНИЕ</t>
  </si>
  <si>
    <t>(тыс. рублей)</t>
  </si>
  <si>
    <t>Наименование</t>
  </si>
  <si>
    <t>Сумма</t>
  </si>
  <si>
    <t>#Н/Д</t>
  </si>
  <si>
    <t>СОЦИАЛЬНАЯ ПОЛИТИКА</t>
  </si>
  <si>
    <t>ОБЩЕГОСУДАРСТВЕННЫЕ ВОПРОСЫ</t>
  </si>
  <si>
    <t>НАЦИОНАЛЬНАЯ ЭКОНОМИКА</t>
  </si>
  <si>
    <t>КУЛЬТУРА И КИНЕМАТОГРАФИЯ</t>
  </si>
  <si>
    <t>ВСЕГО РАСХОДОВ:</t>
  </si>
  <si>
    <t>Муниципальная целевая программа "Пожарная безопасность муниципальных образовательных учреждений Партизанского муниципального района" на 2009-2013 годы</t>
  </si>
  <si>
    <t>Муниципальная целевая программа "Завершение строительства центра детского творчества в селе Владимиро-Александровское Партизанского района Приморского края на 2012-2013 годы"</t>
  </si>
  <si>
    <t xml:space="preserve">Муниципальная целевая программа "Укрепление общественной безопасности на межселенной территории, в муниципальных учреждениях Партизанского муниципального района на 2012-2015 годы" </t>
  </si>
  <si>
    <t>Итого расходов по общегосударственным вопросам</t>
  </si>
  <si>
    <t>Итого расходов по национальной экономике</t>
  </si>
  <si>
    <t>Итого расходов по жилищно-коммунальному хозяйству</t>
  </si>
  <si>
    <t>Итого расходов по образованию</t>
  </si>
  <si>
    <t>Итого расходов по культуре, кинематографии</t>
  </si>
  <si>
    <t>Итого расходов по социальной политике</t>
  </si>
  <si>
    <t xml:space="preserve">                                                                                                      Партизанского муниципального района </t>
  </si>
  <si>
    <t xml:space="preserve">                                                                                                      к муниципальному правовому акту</t>
  </si>
  <si>
    <t>Муниципальная целевая программа "Строительство полигона твердых бытовых отходов, расположенного в 1200 метрах на юго-запад от дома № 1 по переулку Владимиро-Александровский в с. Владимиро-Александровское Партизанского района Приморского края"</t>
  </si>
  <si>
    <t xml:space="preserve">Муниципальная долгосрочная целевая программа "Развитие малого и среднего предпринимательства в Партизанском муниципальном районе" на 2012-2014 годы </t>
  </si>
  <si>
    <t>Муниципальная долгосрочная целевая программа "Противодействие коррупции в Партизанском муниципальном районе на 2012-2016 годы"</t>
  </si>
  <si>
    <t>Муниципальная долгосрочная целевая программа "Улучшение условий труда в муниципальных учреждениях Партизанского муниципального района на 2013-2015 годы"</t>
  </si>
  <si>
    <t xml:space="preserve">Муниципальная долгосрочная целевая программа "Развитие внутреннего и въездного туризма на территории Партизанского муниципального района" на 2012-2017 годы </t>
  </si>
  <si>
    <t>Муниципальная целевая программа "Развитие дошкольного образования Партизанского муниципального района на 2013-2015 годы"</t>
  </si>
  <si>
    <t>Муниципальная целевая программа "Патриотическое воспитание граждан Партизанского муниципального района на 2011-2015 годы"</t>
  </si>
  <si>
    <t>Муниципальная долгосрочная целевая программа "Организация отдыха, оздоровления и занятости детей и подростков в каникулярное время на 2012-2015 годы в Партизанском муниципальном районе"</t>
  </si>
  <si>
    <t>Муниципальная целевая программа "Обеспечение жильем жителей сельской местности Партизанского муниципального района в 2011- 2013 годах"</t>
  </si>
  <si>
    <t>ФИЗИЧЕСКАЯ КУЛЬТУРА И СПОРТ</t>
  </si>
  <si>
    <t>Муниципальная долгосрочная целевая программа "Развитие физкультуры и спорта в Партизанском муниципальном районе на 2013-2015 годы"</t>
  </si>
  <si>
    <t>Итого расходов по физической культуре и спорту</t>
  </si>
  <si>
    <t>Муниципальная целевая программа "Разработка схемы газоснабжения и газификации Партизанского муниципального района на 2011-2015гг."</t>
  </si>
  <si>
    <t>Расходы</t>
  </si>
  <si>
    <t>бюджета муниципального района по финансовому обеспечению муниципальных программ Партизанского муниципального района на 2013 год</t>
  </si>
  <si>
    <t>Муниципальная долгосрочная целевая программа "Развитие муниципальной службы в администрации Партизанского муниципального района на 2010-2015 годы"</t>
  </si>
  <si>
    <t>ДРУГИЕ ОБЩЕГОСУДАРСТВЕННЫЕ ВОПРОСЫ - ВСЕГО</t>
  </si>
  <si>
    <t>ДРУГИЕ ВОПРОСЫ В ОБЛАСТИ НАЦИОНАЛЬНОЙ ЭКОНОМИКИ - ВСЕГО</t>
  </si>
  <si>
    <t>КОММУНАЛЬНОЕ ХОЗЯЙСТВО - ВСЕГО</t>
  </si>
  <si>
    <t>БЛАГОУСТРОЙСТВО - ВСЕГО</t>
  </si>
  <si>
    <t>ДОШКОЛЬНОЕ ОБРАЗОВАНИЕ - ВСЕГО</t>
  </si>
  <si>
    <t>ОБЩЕЕ ОБРАЗОВАНИЕ - ВСЕГО</t>
  </si>
  <si>
    <t>МОЛОДЕЖНАЯ ПОЛИТИКА И ОЗДОРОВЛЕНИЕ ДЕТЕЙ - ВСЕГО</t>
  </si>
  <si>
    <t xml:space="preserve">ДРУГИЕ ВОПРОСЫ В ОБЛАСТИ ОБРАЗОВАНИЯ -ВСЕГО </t>
  </si>
  <si>
    <t>КУЛЬТУРА - ВСЕГО</t>
  </si>
  <si>
    <t xml:space="preserve">ДРУГИЕ ВОПРОСЫ В ОБЛАСТИ КУЛЬТУРЫ, КИНЕМАТОГРАФИИ - ВСЕГО </t>
  </si>
  <si>
    <t>СОЦИАЛЬНОЕ ОБЕСПЕЧЕНИЕ НАСЕЛЕНИЯ - ВСЕГО</t>
  </si>
  <si>
    <t>ФИЗИЧЕСКАЯ КУЛЬТУРА  - ВСЕГО</t>
  </si>
  <si>
    <t>Муниципальная целевая программа "Строительство общеобразовательной школы на 220 учащихся с блоком 4-х дошкольных групп в пос.Волчанец Партизанского района Приморского края на 2012-2014 годы"</t>
  </si>
  <si>
    <t xml:space="preserve">                                                                                                      от 14.12.2012  № 363 - МПА       </t>
  </si>
  <si>
    <t>Муниципальная долгосрочная целевая программа "Развитие системы общего и дополнительного образования Партизанского муниципального района" на 2012 - 2015 годы</t>
  </si>
  <si>
    <t xml:space="preserve">Муниципальная целевая программа "Проведение мероприятий по ремонту объектов жилищно-коммунального назначения, социально -культурного назначения, дорог местного значения, приобретение техники, проектным работам, формирование земельных участков для муниципальных нужд в Партизанском муниципальном районе на 2013 год" </t>
  </si>
  <si>
    <t>Муниципальная долгосрочная целевая программа "Энергосбережения и повышения энергетической эффективности в Партизанском муниципальном районе на 2010-2015 годы и на период до 2020 года"</t>
  </si>
  <si>
    <t>Муниципальная долгосрочная целевая программа "Обеспечение жильем молодых семей Партизанского муниципального района" на 2013-2017 годы</t>
  </si>
  <si>
    <t>Муниципальная целевая программа "Софинансирование разработки генеральных планов и правил землепользования и застройки сельских поселений Партизанского муниципального района в 2012 - 2013 годах"</t>
  </si>
  <si>
    <t>НАЦИОНАЛЬНАЯ БЕЗОПАСНОСТЬ И ПРАВООХРАНИТЕЛЬНАЯ ДЕЯТЕЛЬНОСТЬ - ВСЕГО</t>
  </si>
  <si>
    <t>ДОРОЖНОЕ ХОЗЯЙСТВО (ДОРОЖНЫЕ ФОНДЫ) - ВСЕГО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</si>
  <si>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</si>
  <si>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долгосрочная целевая программа "Создание местной централизованной автоматической системы оповещения населения Партизанского муниципального района об угрозе возникновения или возникновении чрезвычайных ситуаций на 2013-2015 годы"</t>
  </si>
  <si>
    <t>Итого расходов по национальной безопасности и правоохранительной деятельности</t>
  </si>
  <si>
    <t>Муниципальная целевая программа "Создание инфраструктуры пространственных данных Партизанского муниципального района в 2013 году"</t>
  </si>
  <si>
    <t xml:space="preserve">                                                                                                      Приложение 4</t>
  </si>
  <si>
    <t xml:space="preserve">                                                                                                      "Приложение 10</t>
  </si>
  <si>
    <t xml:space="preserve">                                                                                                      от 25.01.2013  № 372  - МПА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</si>
</sst>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0000"/>
    <numFmt numFmtId="172" formatCode="#,##0.000000"/>
    <numFmt numFmtId="173" formatCode="#,##0.0"/>
    <numFmt numFmtId="174" formatCode="0.000"/>
    <numFmt numFmtId="175" formatCode="0.0000"/>
  </numFmts>
  <fonts count="44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right" vertical="top" shrinkToFit="1"/>
    </xf>
    <xf numFmtId="4" fontId="1" fillId="35" borderId="10" xfId="0" applyNumberFormat="1" applyFont="1" applyFill="1" applyBorder="1" applyAlignment="1">
      <alignment horizontal="right" vertical="top" shrinkToFit="1"/>
    </xf>
    <xf numFmtId="4" fontId="1" fillId="34" borderId="11" xfId="0" applyNumberFormat="1" applyFont="1" applyFill="1" applyBorder="1" applyAlignment="1">
      <alignment horizontal="right" vertical="top" shrinkToFit="1"/>
    </xf>
    <xf numFmtId="4" fontId="1" fillId="35" borderId="11" xfId="0" applyNumberFormat="1" applyFont="1" applyFill="1" applyBorder="1" applyAlignment="1">
      <alignment horizontal="right" vertical="top" shrinkToFit="1"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4" fontId="4" fillId="34" borderId="10" xfId="0" applyNumberFormat="1" applyFont="1" applyFill="1" applyBorder="1" applyAlignment="1">
      <alignment horizontal="right" vertical="top" shrinkToFit="1"/>
    </xf>
    <xf numFmtId="4" fontId="4" fillId="35" borderId="10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33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33" borderId="0" xfId="0" applyFont="1" applyFill="1" applyAlignment="1">
      <alignment horizontal="left" indent="2"/>
    </xf>
    <xf numFmtId="0" fontId="6" fillId="36" borderId="10" xfId="0" applyFont="1" applyFill="1" applyBorder="1" applyAlignment="1">
      <alignment horizontal="left" vertical="top" wrapText="1"/>
    </xf>
    <xf numFmtId="0" fontId="1" fillId="36" borderId="10" xfId="0" applyFont="1" applyFill="1" applyBorder="1" applyAlignment="1">
      <alignment horizontal="center" vertical="center" wrapText="1"/>
    </xf>
    <xf numFmtId="171" fontId="1" fillId="36" borderId="10" xfId="0" applyNumberFormat="1" applyFont="1" applyFill="1" applyBorder="1" applyAlignment="1">
      <alignment horizontal="center" vertical="center" wrapText="1"/>
    </xf>
    <xf numFmtId="3" fontId="1" fillId="36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0" fontId="6" fillId="36" borderId="10" xfId="0" applyFont="1" applyFill="1" applyBorder="1" applyAlignment="1">
      <alignment vertical="top" wrapText="1"/>
    </xf>
    <xf numFmtId="4" fontId="6" fillId="36" borderId="10" xfId="0" applyNumberFormat="1" applyFont="1" applyFill="1" applyBorder="1" applyAlignment="1">
      <alignment horizontal="right" vertical="top" shrinkToFit="1"/>
    </xf>
    <xf numFmtId="0" fontId="5" fillId="36" borderId="10" xfId="0" applyFont="1" applyFill="1" applyBorder="1" applyAlignment="1">
      <alignment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6" fillId="36" borderId="10" xfId="0" applyFont="1" applyFill="1" applyBorder="1" applyAlignment="1">
      <alignment horizontal="left"/>
    </xf>
    <xf numFmtId="0" fontId="7" fillId="36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69" fontId="5" fillId="36" borderId="10" xfId="0" applyNumberFormat="1" applyFont="1" applyFill="1" applyBorder="1" applyAlignment="1">
      <alignment horizontal="right" vertical="top" shrinkToFit="1"/>
    </xf>
    <xf numFmtId="169" fontId="6" fillId="36" borderId="10" xfId="0" applyNumberFormat="1" applyFont="1" applyFill="1" applyBorder="1" applyAlignment="1">
      <alignment horizontal="right" vertical="top" shrinkToFi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5" fillId="37" borderId="10" xfId="0" applyFont="1" applyFill="1" applyBorder="1" applyAlignment="1">
      <alignment vertical="top" wrapText="1"/>
    </xf>
    <xf numFmtId="169" fontId="5" fillId="37" borderId="10" xfId="0" applyNumberFormat="1" applyFont="1" applyFill="1" applyBorder="1" applyAlignment="1">
      <alignment horizontal="right" vertical="top" shrinkToFit="1"/>
    </xf>
    <xf numFmtId="0" fontId="1" fillId="37" borderId="10" xfId="0" applyFont="1" applyFill="1" applyBorder="1" applyAlignment="1">
      <alignment vertical="top" wrapText="1"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7"/>
  <sheetViews>
    <sheetView showGridLines="0" tabSelected="1" zoomScaleSheetLayoutView="100" zoomScalePageLayoutView="0" workbookViewId="0" topLeftCell="A1">
      <selection activeCell="A4" sqref="A4"/>
    </sheetView>
  </sheetViews>
  <sheetFormatPr defaultColWidth="9.00390625" defaultRowHeight="12.75" outlineLevelRow="5"/>
  <cols>
    <col min="1" max="1" width="75.375" style="8" customWidth="1"/>
    <col min="2" max="2" width="17.75390625" style="8" customWidth="1"/>
    <col min="3" max="10" width="0" style="1" hidden="1" customWidth="1"/>
    <col min="11" max="16384" width="9.125" style="1" customWidth="1"/>
  </cols>
  <sheetData>
    <row r="1" ht="15.75">
      <c r="A1" s="26" t="s">
        <v>63</v>
      </c>
    </row>
    <row r="2" ht="15.75">
      <c r="A2" s="26" t="s">
        <v>21</v>
      </c>
    </row>
    <row r="3" ht="15.75">
      <c r="A3" s="26" t="s">
        <v>20</v>
      </c>
    </row>
    <row r="4" ht="15.75">
      <c r="A4" s="26" t="s">
        <v>65</v>
      </c>
    </row>
    <row r="6" spans="1:2" ht="15.75">
      <c r="A6" s="26" t="s">
        <v>64</v>
      </c>
      <c r="B6" s="25"/>
    </row>
    <row r="7" spans="1:2" ht="15.75">
      <c r="A7" s="26" t="s">
        <v>21</v>
      </c>
      <c r="B7" s="26"/>
    </row>
    <row r="8" spans="1:2" ht="15.75">
      <c r="A8" s="26" t="s">
        <v>20</v>
      </c>
      <c r="B8" s="26"/>
    </row>
    <row r="9" spans="1:2" ht="15.75">
      <c r="A9" s="26" t="s">
        <v>51</v>
      </c>
      <c r="B9" s="26"/>
    </row>
    <row r="11" spans="1:15" ht="19.5" customHeight="1">
      <c r="A11" s="39" t="s">
        <v>35</v>
      </c>
      <c r="B11" s="39"/>
      <c r="C11" s="39"/>
      <c r="D11" s="39"/>
      <c r="E11" s="39"/>
      <c r="F11" s="39"/>
      <c r="G11" s="39"/>
      <c r="H11" s="39"/>
      <c r="I11" s="39"/>
      <c r="J11" s="12"/>
      <c r="K11" s="12"/>
      <c r="L11" s="12"/>
      <c r="M11" s="12"/>
      <c r="N11" s="12"/>
      <c r="O11" s="12"/>
    </row>
    <row r="12" spans="1:15" ht="57.75" customHeight="1">
      <c r="A12" s="40" t="s">
        <v>36</v>
      </c>
      <c r="B12" s="40"/>
      <c r="C12" s="40"/>
      <c r="D12" s="40"/>
      <c r="E12" s="40"/>
      <c r="F12" s="40"/>
      <c r="G12" s="40"/>
      <c r="H12" s="40"/>
      <c r="I12" s="40"/>
      <c r="J12" s="13"/>
      <c r="K12" s="13"/>
      <c r="L12" s="13"/>
      <c r="M12" s="13"/>
      <c r="N12" s="13"/>
      <c r="O12" s="13"/>
    </row>
    <row r="13" spans="1:10" ht="15.75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15.75">
      <c r="A14" s="15"/>
      <c r="B14" s="14" t="s">
        <v>2</v>
      </c>
      <c r="C14" s="14"/>
      <c r="D14" s="14"/>
      <c r="E14" s="14"/>
      <c r="F14" s="14"/>
      <c r="G14" s="14"/>
      <c r="H14" s="14"/>
      <c r="I14" s="14"/>
      <c r="J14" s="14"/>
    </row>
    <row r="15" spans="1:10" ht="35.25" customHeight="1">
      <c r="A15" s="18" t="s">
        <v>3</v>
      </c>
      <c r="B15" s="19" t="s">
        <v>4</v>
      </c>
      <c r="C15" s="2" t="s">
        <v>5</v>
      </c>
      <c r="D15" s="2" t="s">
        <v>5</v>
      </c>
      <c r="E15" s="2" t="s">
        <v>5</v>
      </c>
      <c r="F15" s="2" t="s">
        <v>5</v>
      </c>
      <c r="G15" s="2" t="s">
        <v>5</v>
      </c>
      <c r="H15" s="2" t="s">
        <v>5</v>
      </c>
      <c r="I15" s="2" t="s">
        <v>5</v>
      </c>
      <c r="J15" s="2" t="s">
        <v>5</v>
      </c>
    </row>
    <row r="16" spans="1:10" ht="15.75">
      <c r="A16" s="18">
        <v>1</v>
      </c>
      <c r="B16" s="20">
        <v>5</v>
      </c>
      <c r="C16" s="2"/>
      <c r="D16" s="2"/>
      <c r="E16" s="2"/>
      <c r="F16" s="2"/>
      <c r="G16" s="2"/>
      <c r="H16" s="2"/>
      <c r="I16" s="2"/>
      <c r="J16" s="2"/>
    </row>
    <row r="17" spans="1:10" s="11" customFormat="1" ht="18" customHeight="1">
      <c r="A17" s="22" t="s">
        <v>7</v>
      </c>
      <c r="B17" s="23"/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10">
        <v>2182704.1</v>
      </c>
      <c r="J17" s="10">
        <v>2335521.4</v>
      </c>
    </row>
    <row r="18" spans="1:10" s="11" customFormat="1" ht="18" customHeight="1">
      <c r="A18" s="32" t="s">
        <v>38</v>
      </c>
      <c r="B18" s="31">
        <f>B19+B20+B21+B22+B23</f>
        <v>8825.347</v>
      </c>
      <c r="C18" s="9"/>
      <c r="D18" s="9"/>
      <c r="E18" s="9"/>
      <c r="F18" s="9"/>
      <c r="G18" s="9"/>
      <c r="H18" s="9"/>
      <c r="I18" s="10"/>
      <c r="J18" s="10"/>
    </row>
    <row r="19" spans="1:10" s="11" customFormat="1" ht="51.75" customHeight="1">
      <c r="A19" s="34" t="s">
        <v>54</v>
      </c>
      <c r="B19" s="35">
        <f>276.261+393.286</f>
        <v>669.547</v>
      </c>
      <c r="C19" s="9"/>
      <c r="D19" s="9"/>
      <c r="E19" s="9"/>
      <c r="F19" s="9"/>
      <c r="G19" s="9"/>
      <c r="H19" s="9"/>
      <c r="I19" s="10"/>
      <c r="J19" s="10"/>
    </row>
    <row r="20" spans="1:10" ht="51.75" customHeight="1" outlineLevel="3">
      <c r="A20" s="24" t="s">
        <v>37</v>
      </c>
      <c r="B20" s="30">
        <v>439</v>
      </c>
      <c r="C20" s="3"/>
      <c r="D20" s="3"/>
      <c r="E20" s="3"/>
      <c r="F20" s="3"/>
      <c r="G20" s="3"/>
      <c r="H20" s="3"/>
      <c r="I20" s="4"/>
      <c r="J20" s="4"/>
    </row>
    <row r="21" spans="1:10" ht="81.75" customHeight="1" outlineLevel="3">
      <c r="A21" s="34" t="s">
        <v>53</v>
      </c>
      <c r="B21" s="35">
        <v>6500</v>
      </c>
      <c r="C21" s="3"/>
      <c r="D21" s="3"/>
      <c r="E21" s="3"/>
      <c r="F21" s="3"/>
      <c r="G21" s="3"/>
      <c r="H21" s="3"/>
      <c r="I21" s="4"/>
      <c r="J21" s="4"/>
    </row>
    <row r="22" spans="1:10" ht="36.75" customHeight="1" outlineLevel="3">
      <c r="A22" s="24" t="s">
        <v>24</v>
      </c>
      <c r="B22" s="30">
        <v>996.8</v>
      </c>
      <c r="C22" s="3"/>
      <c r="D22" s="3"/>
      <c r="E22" s="3"/>
      <c r="F22" s="3"/>
      <c r="G22" s="3"/>
      <c r="H22" s="3"/>
      <c r="I22" s="4"/>
      <c r="J22" s="4"/>
    </row>
    <row r="23" spans="1:10" ht="51.75" customHeight="1" outlineLevel="3">
      <c r="A23" s="24" t="s">
        <v>25</v>
      </c>
      <c r="B23" s="30">
        <v>220</v>
      </c>
      <c r="C23" s="3"/>
      <c r="D23" s="3"/>
      <c r="E23" s="3"/>
      <c r="F23" s="3"/>
      <c r="G23" s="3"/>
      <c r="H23" s="3"/>
      <c r="I23" s="4"/>
      <c r="J23" s="4"/>
    </row>
    <row r="24" spans="1:10" ht="22.5" customHeight="1" outlineLevel="3">
      <c r="A24" s="28" t="s">
        <v>14</v>
      </c>
      <c r="B24" s="31">
        <f>B18</f>
        <v>8825.347</v>
      </c>
      <c r="C24" s="3"/>
      <c r="D24" s="3"/>
      <c r="E24" s="3"/>
      <c r="F24" s="3"/>
      <c r="G24" s="3"/>
      <c r="H24" s="3"/>
      <c r="I24" s="4"/>
      <c r="J24" s="4"/>
    </row>
    <row r="25" spans="1:10" ht="33.75" customHeight="1" outlineLevel="3">
      <c r="A25" s="22" t="s">
        <v>57</v>
      </c>
      <c r="B25" s="31"/>
      <c r="C25" s="3"/>
      <c r="D25" s="3"/>
      <c r="E25" s="3"/>
      <c r="F25" s="3"/>
      <c r="G25" s="3"/>
      <c r="H25" s="3"/>
      <c r="I25" s="4"/>
      <c r="J25" s="4"/>
    </row>
    <row r="26" spans="1:10" ht="50.25" customHeight="1" outlineLevel="3">
      <c r="A26" s="33" t="s">
        <v>59</v>
      </c>
      <c r="B26" s="30">
        <f>B27</f>
        <v>1770</v>
      </c>
      <c r="C26" s="3"/>
      <c r="D26" s="3"/>
      <c r="E26" s="3"/>
      <c r="F26" s="3"/>
      <c r="G26" s="3"/>
      <c r="H26" s="3"/>
      <c r="I26" s="4"/>
      <c r="J26" s="4"/>
    </row>
    <row r="27" spans="1:10" ht="67.5" customHeight="1" outlineLevel="3">
      <c r="A27" s="34" t="s">
        <v>60</v>
      </c>
      <c r="B27" s="35">
        <f>270+1500</f>
        <v>1770</v>
      </c>
      <c r="C27" s="3"/>
      <c r="D27" s="3"/>
      <c r="E27" s="3"/>
      <c r="F27" s="3"/>
      <c r="G27" s="3"/>
      <c r="H27" s="3"/>
      <c r="I27" s="4"/>
      <c r="J27" s="4"/>
    </row>
    <row r="28" spans="1:10" ht="33.75" customHeight="1" outlineLevel="3">
      <c r="A28" s="22" t="s">
        <v>61</v>
      </c>
      <c r="B28" s="31">
        <f>B26</f>
        <v>1770</v>
      </c>
      <c r="C28" s="3"/>
      <c r="D28" s="3"/>
      <c r="E28" s="3"/>
      <c r="F28" s="3"/>
      <c r="G28" s="3"/>
      <c r="H28" s="3"/>
      <c r="I28" s="4"/>
      <c r="J28" s="4"/>
    </row>
    <row r="29" spans="1:10" s="11" customFormat="1" ht="20.25" customHeight="1">
      <c r="A29" s="22" t="s">
        <v>8</v>
      </c>
      <c r="B29" s="31"/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10">
        <v>16802244.5</v>
      </c>
      <c r="J29" s="10">
        <v>4962634.82</v>
      </c>
    </row>
    <row r="30" spans="1:10" s="11" customFormat="1" ht="20.25" customHeight="1">
      <c r="A30" s="24" t="s">
        <v>58</v>
      </c>
      <c r="B30" s="30">
        <f>B31</f>
        <v>5200</v>
      </c>
      <c r="C30" s="9"/>
      <c r="D30" s="9"/>
      <c r="E30" s="9"/>
      <c r="F30" s="9"/>
      <c r="G30" s="9"/>
      <c r="H30" s="9"/>
      <c r="I30" s="10"/>
      <c r="J30" s="10"/>
    </row>
    <row r="31" spans="1:10" s="11" customFormat="1" ht="82.5" customHeight="1">
      <c r="A31" s="34" t="s">
        <v>53</v>
      </c>
      <c r="B31" s="35">
        <f>4000+1200</f>
        <v>5200</v>
      </c>
      <c r="C31" s="9"/>
      <c r="D31" s="9"/>
      <c r="E31" s="9"/>
      <c r="F31" s="9"/>
      <c r="G31" s="9"/>
      <c r="H31" s="9"/>
      <c r="I31" s="10"/>
      <c r="J31" s="10"/>
    </row>
    <row r="32" spans="1:10" s="11" customFormat="1" ht="34.5" customHeight="1">
      <c r="A32" s="32" t="s">
        <v>39</v>
      </c>
      <c r="B32" s="30">
        <f>B33+B34+B35+B36+B37</f>
        <v>7136.671</v>
      </c>
      <c r="C32" s="9"/>
      <c r="D32" s="9"/>
      <c r="E32" s="9"/>
      <c r="F32" s="9"/>
      <c r="G32" s="9"/>
      <c r="H32" s="9"/>
      <c r="I32" s="10"/>
      <c r="J32" s="10"/>
    </row>
    <row r="33" spans="1:10" ht="52.5" customHeight="1" outlineLevel="5">
      <c r="A33" s="24" t="s">
        <v>23</v>
      </c>
      <c r="B33" s="30">
        <v>1297.5</v>
      </c>
      <c r="C33" s="3"/>
      <c r="D33" s="3"/>
      <c r="E33" s="3"/>
      <c r="F33" s="3"/>
      <c r="G33" s="3"/>
      <c r="H33" s="3"/>
      <c r="I33" s="4"/>
      <c r="J33" s="4"/>
    </row>
    <row r="34" spans="1:10" ht="82.5" customHeight="1" outlineLevel="5">
      <c r="A34" s="34" t="s">
        <v>53</v>
      </c>
      <c r="B34" s="35">
        <v>600</v>
      </c>
      <c r="C34" s="3"/>
      <c r="D34" s="3"/>
      <c r="E34" s="3"/>
      <c r="F34" s="3"/>
      <c r="G34" s="3"/>
      <c r="H34" s="3"/>
      <c r="I34" s="4"/>
      <c r="J34" s="4"/>
    </row>
    <row r="35" spans="1:10" ht="52.5" customHeight="1" outlineLevel="5">
      <c r="A35" s="34" t="s">
        <v>56</v>
      </c>
      <c r="B35" s="35">
        <v>2439.171</v>
      </c>
      <c r="C35" s="3"/>
      <c r="D35" s="3"/>
      <c r="E35" s="3"/>
      <c r="F35" s="3"/>
      <c r="G35" s="3"/>
      <c r="H35" s="3"/>
      <c r="I35" s="4"/>
      <c r="J35" s="4"/>
    </row>
    <row r="36" spans="1:10" ht="53.25" customHeight="1" outlineLevel="5">
      <c r="A36" s="24" t="s">
        <v>26</v>
      </c>
      <c r="B36" s="30">
        <v>300</v>
      </c>
      <c r="C36" s="3"/>
      <c r="D36" s="3"/>
      <c r="E36" s="3"/>
      <c r="F36" s="3"/>
      <c r="G36" s="3"/>
      <c r="H36" s="3"/>
      <c r="I36" s="4"/>
      <c r="J36" s="4"/>
    </row>
    <row r="37" spans="1:10" ht="49.5" customHeight="1" outlineLevel="5">
      <c r="A37" s="34" t="s">
        <v>62</v>
      </c>
      <c r="B37" s="35">
        <v>2500</v>
      </c>
      <c r="C37" s="3"/>
      <c r="D37" s="3"/>
      <c r="E37" s="3"/>
      <c r="F37" s="3"/>
      <c r="G37" s="3"/>
      <c r="H37" s="3"/>
      <c r="I37" s="4"/>
      <c r="J37" s="4"/>
    </row>
    <row r="38" spans="1:10" ht="21.75" customHeight="1" outlineLevel="5">
      <c r="A38" s="28" t="s">
        <v>15</v>
      </c>
      <c r="B38" s="31">
        <f>B30+B32</f>
        <v>12336.671</v>
      </c>
      <c r="C38" s="3"/>
      <c r="D38" s="3"/>
      <c r="E38" s="3"/>
      <c r="F38" s="3"/>
      <c r="G38" s="3"/>
      <c r="H38" s="3"/>
      <c r="I38" s="4"/>
      <c r="J38" s="4"/>
    </row>
    <row r="39" spans="1:10" s="11" customFormat="1" ht="23.25" customHeight="1">
      <c r="A39" s="22" t="s">
        <v>0</v>
      </c>
      <c r="B39" s="31"/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10">
        <v>7144823</v>
      </c>
      <c r="J39" s="10">
        <v>33313</v>
      </c>
    </row>
    <row r="40" spans="1:10" s="11" customFormat="1" ht="19.5" customHeight="1">
      <c r="A40" s="32" t="s">
        <v>40</v>
      </c>
      <c r="B40" s="30">
        <f>B41+B42</f>
        <v>740</v>
      </c>
      <c r="C40" s="9"/>
      <c r="D40" s="9"/>
      <c r="E40" s="9"/>
      <c r="F40" s="9"/>
      <c r="G40" s="9"/>
      <c r="H40" s="9"/>
      <c r="I40" s="10"/>
      <c r="J40" s="10"/>
    </row>
    <row r="41" spans="1:10" s="11" customFormat="1" ht="34.5" customHeight="1">
      <c r="A41" s="29" t="s">
        <v>34</v>
      </c>
      <c r="B41" s="30">
        <v>100</v>
      </c>
      <c r="C41" s="9"/>
      <c r="D41" s="9"/>
      <c r="E41" s="9"/>
      <c r="F41" s="9"/>
      <c r="G41" s="9"/>
      <c r="H41" s="9"/>
      <c r="I41" s="10"/>
      <c r="J41" s="10"/>
    </row>
    <row r="42" spans="1:10" s="11" customFormat="1" ht="80.25" customHeight="1">
      <c r="A42" s="34" t="s">
        <v>53</v>
      </c>
      <c r="B42" s="35">
        <v>640</v>
      </c>
      <c r="C42" s="9"/>
      <c r="D42" s="9"/>
      <c r="E42" s="9"/>
      <c r="F42" s="9"/>
      <c r="G42" s="9"/>
      <c r="H42" s="9"/>
      <c r="I42" s="10"/>
      <c r="J42" s="10"/>
    </row>
    <row r="43" spans="1:10" s="11" customFormat="1" ht="18.75" customHeight="1">
      <c r="A43" s="29" t="s">
        <v>41</v>
      </c>
      <c r="B43" s="30">
        <f>B44</f>
        <v>13771.751</v>
      </c>
      <c r="C43" s="9"/>
      <c r="D43" s="9"/>
      <c r="E43" s="9"/>
      <c r="F43" s="9"/>
      <c r="G43" s="9"/>
      <c r="H43" s="9"/>
      <c r="I43" s="10"/>
      <c r="J43" s="10"/>
    </row>
    <row r="44" spans="1:10" s="11" customFormat="1" ht="63">
      <c r="A44" s="36" t="s">
        <v>22</v>
      </c>
      <c r="B44" s="35">
        <f>3771.751+10000</f>
        <v>13771.751</v>
      </c>
      <c r="C44" s="9"/>
      <c r="D44" s="9"/>
      <c r="E44" s="9"/>
      <c r="F44" s="9"/>
      <c r="G44" s="9"/>
      <c r="H44" s="9"/>
      <c r="I44" s="10"/>
      <c r="J44" s="10"/>
    </row>
    <row r="45" spans="1:10" s="11" customFormat="1" ht="22.5" customHeight="1">
      <c r="A45" s="28" t="s">
        <v>16</v>
      </c>
      <c r="B45" s="31">
        <f>B40+B43</f>
        <v>14511.751</v>
      </c>
      <c r="C45" s="9"/>
      <c r="D45" s="9"/>
      <c r="E45" s="9"/>
      <c r="F45" s="9"/>
      <c r="G45" s="9"/>
      <c r="H45" s="9"/>
      <c r="I45" s="10"/>
      <c r="J45" s="10"/>
    </row>
    <row r="46" spans="1:10" s="11" customFormat="1" ht="19.5" customHeight="1">
      <c r="A46" s="22" t="s">
        <v>1</v>
      </c>
      <c r="B46" s="31"/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10">
        <v>1973432.477</v>
      </c>
      <c r="J46" s="10">
        <v>2066394.068</v>
      </c>
    </row>
    <row r="47" spans="1:10" s="11" customFormat="1" ht="19.5" customHeight="1">
      <c r="A47" s="33" t="s">
        <v>42</v>
      </c>
      <c r="B47" s="30">
        <f>B48+B49+B50+B51</f>
        <v>14479.301000000001</v>
      </c>
      <c r="C47" s="9"/>
      <c r="D47" s="9"/>
      <c r="E47" s="9"/>
      <c r="F47" s="9"/>
      <c r="G47" s="9"/>
      <c r="H47" s="9"/>
      <c r="I47" s="10"/>
      <c r="J47" s="10"/>
    </row>
    <row r="48" spans="1:10" ht="47.25">
      <c r="A48" s="24" t="s">
        <v>11</v>
      </c>
      <c r="B48" s="30">
        <v>209</v>
      </c>
      <c r="C48" s="3"/>
      <c r="D48" s="3"/>
      <c r="E48" s="3"/>
      <c r="F48" s="3"/>
      <c r="G48" s="3"/>
      <c r="H48" s="3"/>
      <c r="I48" s="4"/>
      <c r="J48" s="4"/>
    </row>
    <row r="49" spans="1:10" ht="31.5">
      <c r="A49" s="34" t="s">
        <v>27</v>
      </c>
      <c r="B49" s="35">
        <f>4000+10100</f>
        <v>14100</v>
      </c>
      <c r="C49" s="3"/>
      <c r="D49" s="3"/>
      <c r="E49" s="3"/>
      <c r="F49" s="3"/>
      <c r="G49" s="3"/>
      <c r="H49" s="3"/>
      <c r="I49" s="4"/>
      <c r="J49" s="4"/>
    </row>
    <row r="50" spans="1:10" ht="47.25">
      <c r="A50" s="34" t="s">
        <v>54</v>
      </c>
      <c r="B50" s="35">
        <v>129.601</v>
      </c>
      <c r="C50" s="3"/>
      <c r="D50" s="3"/>
      <c r="E50" s="3"/>
      <c r="F50" s="3"/>
      <c r="G50" s="3"/>
      <c r="H50" s="3"/>
      <c r="I50" s="4"/>
      <c r="J50" s="4"/>
    </row>
    <row r="51" spans="1:10" ht="47.25">
      <c r="A51" s="24" t="s">
        <v>25</v>
      </c>
      <c r="B51" s="30">
        <v>40.7</v>
      </c>
      <c r="C51" s="3"/>
      <c r="D51" s="3"/>
      <c r="E51" s="3"/>
      <c r="F51" s="3"/>
      <c r="G51" s="3"/>
      <c r="H51" s="3"/>
      <c r="I51" s="4"/>
      <c r="J51" s="4"/>
    </row>
    <row r="52" spans="1:10" ht="15.75">
      <c r="A52" s="33" t="s">
        <v>43</v>
      </c>
      <c r="B52" s="30">
        <f>B53+B54+B55+B56+B57+B58+B59</f>
        <v>4760.272</v>
      </c>
      <c r="C52" s="3"/>
      <c r="D52" s="3"/>
      <c r="E52" s="3"/>
      <c r="F52" s="3"/>
      <c r="G52" s="3"/>
      <c r="H52" s="3"/>
      <c r="I52" s="4"/>
      <c r="J52" s="4"/>
    </row>
    <row r="53" spans="1:10" ht="47.25">
      <c r="A53" s="24" t="s">
        <v>11</v>
      </c>
      <c r="B53" s="30">
        <v>755</v>
      </c>
      <c r="C53" s="3"/>
      <c r="D53" s="3"/>
      <c r="E53" s="3"/>
      <c r="F53" s="3"/>
      <c r="G53" s="3"/>
      <c r="H53" s="3"/>
      <c r="I53" s="4"/>
      <c r="J53" s="4"/>
    </row>
    <row r="54" spans="1:10" ht="47.25">
      <c r="A54" s="24" t="s">
        <v>13</v>
      </c>
      <c r="B54" s="30">
        <v>1000</v>
      </c>
      <c r="C54" s="3"/>
      <c r="D54" s="3"/>
      <c r="E54" s="3"/>
      <c r="F54" s="3"/>
      <c r="G54" s="3"/>
      <c r="H54" s="3"/>
      <c r="I54" s="4"/>
      <c r="J54" s="4"/>
    </row>
    <row r="55" spans="1:10" ht="47.25">
      <c r="A55" s="34" t="s">
        <v>54</v>
      </c>
      <c r="B55" s="35">
        <f>296.513+21.759</f>
        <v>318.272</v>
      </c>
      <c r="C55" s="3"/>
      <c r="D55" s="3"/>
      <c r="E55" s="3"/>
      <c r="F55" s="3"/>
      <c r="G55" s="3"/>
      <c r="H55" s="3"/>
      <c r="I55" s="4"/>
      <c r="J55" s="4"/>
    </row>
    <row r="56" spans="1:10" ht="52.5" customHeight="1">
      <c r="A56" s="29" t="s">
        <v>50</v>
      </c>
      <c r="B56" s="30">
        <v>2000</v>
      </c>
      <c r="C56" s="3"/>
      <c r="D56" s="3"/>
      <c r="E56" s="3"/>
      <c r="F56" s="3"/>
      <c r="G56" s="3"/>
      <c r="H56" s="3"/>
      <c r="I56" s="4"/>
      <c r="J56" s="4"/>
    </row>
    <row r="57" spans="1:10" ht="52.5" customHeight="1">
      <c r="A57" s="36" t="s">
        <v>52</v>
      </c>
      <c r="B57" s="35">
        <f>450+150</f>
        <v>600</v>
      </c>
      <c r="C57" s="3"/>
      <c r="D57" s="3"/>
      <c r="E57" s="3"/>
      <c r="F57" s="3"/>
      <c r="G57" s="3"/>
      <c r="H57" s="3"/>
      <c r="I57" s="4"/>
      <c r="J57" s="4"/>
    </row>
    <row r="58" spans="1:10" ht="47.25">
      <c r="A58" s="24" t="s">
        <v>25</v>
      </c>
      <c r="B58" s="30">
        <v>69.2</v>
      </c>
      <c r="C58" s="3"/>
      <c r="D58" s="3"/>
      <c r="E58" s="3"/>
      <c r="F58" s="3"/>
      <c r="G58" s="3"/>
      <c r="H58" s="3"/>
      <c r="I58" s="4"/>
      <c r="J58" s="4"/>
    </row>
    <row r="59" spans="1:10" ht="31.5" outlineLevel="5">
      <c r="A59" s="24" t="s">
        <v>28</v>
      </c>
      <c r="B59" s="30">
        <v>17.8</v>
      </c>
      <c r="C59" s="3"/>
      <c r="D59" s="3"/>
      <c r="E59" s="3"/>
      <c r="F59" s="3"/>
      <c r="G59" s="3"/>
      <c r="H59" s="3"/>
      <c r="I59" s="4"/>
      <c r="J59" s="4"/>
    </row>
    <row r="60" spans="1:10" ht="15.75" outlineLevel="5">
      <c r="A60" s="33" t="s">
        <v>44</v>
      </c>
      <c r="B60" s="30">
        <f>B61+B62</f>
        <v>4348.8</v>
      </c>
      <c r="C60" s="3"/>
      <c r="D60" s="3"/>
      <c r="E60" s="3"/>
      <c r="F60" s="3"/>
      <c r="G60" s="3"/>
      <c r="H60" s="3"/>
      <c r="I60" s="4"/>
      <c r="J60" s="4"/>
    </row>
    <row r="61" spans="1:10" ht="47.25" outlineLevel="5">
      <c r="A61" s="24" t="s">
        <v>29</v>
      </c>
      <c r="B61" s="30">
        <v>3348.8</v>
      </c>
      <c r="C61" s="3"/>
      <c r="D61" s="3"/>
      <c r="E61" s="3"/>
      <c r="F61" s="3"/>
      <c r="G61" s="3"/>
      <c r="H61" s="3"/>
      <c r="I61" s="4"/>
      <c r="J61" s="4"/>
    </row>
    <row r="62" spans="1:10" ht="47.25" outlineLevel="5">
      <c r="A62" s="34" t="s">
        <v>55</v>
      </c>
      <c r="B62" s="30">
        <v>1000</v>
      </c>
      <c r="C62" s="3"/>
      <c r="D62" s="3"/>
      <c r="E62" s="3"/>
      <c r="F62" s="3"/>
      <c r="G62" s="3"/>
      <c r="H62" s="3"/>
      <c r="I62" s="4"/>
      <c r="J62" s="4"/>
    </row>
    <row r="63" spans="1:10" ht="15.75" outlineLevel="5">
      <c r="A63" s="32" t="s">
        <v>45</v>
      </c>
      <c r="B63" s="30">
        <f>B64</f>
        <v>4.1</v>
      </c>
      <c r="C63" s="3"/>
      <c r="D63" s="3"/>
      <c r="E63" s="3"/>
      <c r="F63" s="3"/>
      <c r="G63" s="3"/>
      <c r="H63" s="3"/>
      <c r="I63" s="4"/>
      <c r="J63" s="4"/>
    </row>
    <row r="64" spans="1:10" ht="47.25" outlineLevel="5">
      <c r="A64" s="24" t="s">
        <v>25</v>
      </c>
      <c r="B64" s="30">
        <v>4.1</v>
      </c>
      <c r="C64" s="3"/>
      <c r="D64" s="3"/>
      <c r="E64" s="3"/>
      <c r="F64" s="3"/>
      <c r="G64" s="3"/>
      <c r="H64" s="3"/>
      <c r="I64" s="4"/>
      <c r="J64" s="4"/>
    </row>
    <row r="65" spans="1:10" ht="22.5" customHeight="1" outlineLevel="5">
      <c r="A65" s="28" t="s">
        <v>17</v>
      </c>
      <c r="B65" s="31">
        <f>B47+B52+B60+B63</f>
        <v>23592.472999999998</v>
      </c>
      <c r="C65" s="3"/>
      <c r="D65" s="3"/>
      <c r="E65" s="3"/>
      <c r="F65" s="3"/>
      <c r="G65" s="3"/>
      <c r="H65" s="3"/>
      <c r="I65" s="4"/>
      <c r="J65" s="4"/>
    </row>
    <row r="66" spans="1:10" s="11" customFormat="1" ht="23.25" customHeight="1">
      <c r="A66" s="17" t="s">
        <v>9</v>
      </c>
      <c r="B66" s="31"/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10">
        <v>471281.02</v>
      </c>
      <c r="J66" s="10">
        <v>573334.084</v>
      </c>
    </row>
    <row r="67" spans="1:10" s="11" customFormat="1" ht="20.25" customHeight="1">
      <c r="A67" s="32" t="s">
        <v>46</v>
      </c>
      <c r="B67" s="31">
        <f>B68+B69+B70</f>
        <v>15220.451</v>
      </c>
      <c r="C67" s="9"/>
      <c r="D67" s="9"/>
      <c r="E67" s="9"/>
      <c r="F67" s="9"/>
      <c r="G67" s="9"/>
      <c r="H67" s="9"/>
      <c r="I67" s="10"/>
      <c r="J67" s="10"/>
    </row>
    <row r="68" spans="1:10" ht="47.25" outlineLevel="5">
      <c r="A68" s="34" t="s">
        <v>12</v>
      </c>
      <c r="B68" s="35">
        <f>100+15000</f>
        <v>15100</v>
      </c>
      <c r="C68" s="3"/>
      <c r="D68" s="3"/>
      <c r="E68" s="3"/>
      <c r="F68" s="3"/>
      <c r="G68" s="3"/>
      <c r="H68" s="3"/>
      <c r="I68" s="4"/>
      <c r="J68" s="4"/>
    </row>
    <row r="69" spans="1:10" ht="47.25" outlineLevel="5">
      <c r="A69" s="24" t="s">
        <v>13</v>
      </c>
      <c r="B69" s="30">
        <v>100</v>
      </c>
      <c r="C69" s="3"/>
      <c r="D69" s="3"/>
      <c r="E69" s="3"/>
      <c r="F69" s="3"/>
      <c r="G69" s="3"/>
      <c r="H69" s="3"/>
      <c r="I69" s="4"/>
      <c r="J69" s="4"/>
    </row>
    <row r="70" spans="1:10" ht="47.25" outlineLevel="5">
      <c r="A70" s="34" t="s">
        <v>54</v>
      </c>
      <c r="B70" s="35">
        <v>20.451</v>
      </c>
      <c r="C70" s="3"/>
      <c r="D70" s="3"/>
      <c r="E70" s="3"/>
      <c r="F70" s="3"/>
      <c r="G70" s="3"/>
      <c r="H70" s="3"/>
      <c r="I70" s="4"/>
      <c r="J70" s="4"/>
    </row>
    <row r="71" spans="1:10" ht="31.5" outlineLevel="5">
      <c r="A71" s="24" t="s">
        <v>47</v>
      </c>
      <c r="B71" s="30">
        <f>B72</f>
        <v>105</v>
      </c>
      <c r="C71" s="3"/>
      <c r="D71" s="3"/>
      <c r="E71" s="3"/>
      <c r="F71" s="3"/>
      <c r="G71" s="3"/>
      <c r="H71" s="3"/>
      <c r="I71" s="4"/>
      <c r="J71" s="4"/>
    </row>
    <row r="72" spans="1:10" ht="53.25" customHeight="1" outlineLevel="5">
      <c r="A72" s="24" t="s">
        <v>25</v>
      </c>
      <c r="B72" s="30">
        <v>105</v>
      </c>
      <c r="C72" s="3"/>
      <c r="D72" s="3"/>
      <c r="E72" s="3"/>
      <c r="F72" s="3"/>
      <c r="G72" s="3"/>
      <c r="H72" s="3"/>
      <c r="I72" s="4"/>
      <c r="J72" s="4"/>
    </row>
    <row r="73" spans="1:10" ht="16.5" outlineLevel="5">
      <c r="A73" s="28" t="s">
        <v>18</v>
      </c>
      <c r="B73" s="31">
        <f>B67+B71</f>
        <v>15325.451</v>
      </c>
      <c r="C73" s="3"/>
      <c r="D73" s="3"/>
      <c r="E73" s="3"/>
      <c r="F73" s="3"/>
      <c r="G73" s="3"/>
      <c r="H73" s="3"/>
      <c r="I73" s="4"/>
      <c r="J73" s="4"/>
    </row>
    <row r="74" spans="1:10" s="11" customFormat="1" ht="15.75">
      <c r="A74" s="22" t="s">
        <v>6</v>
      </c>
      <c r="B74" s="31"/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10">
        <v>13821008.065</v>
      </c>
      <c r="J74" s="10">
        <v>14777516.126</v>
      </c>
    </row>
    <row r="75" spans="1:10" s="11" customFormat="1" ht="15.75">
      <c r="A75" s="32" t="s">
        <v>48</v>
      </c>
      <c r="B75" s="30">
        <f>B76</f>
        <v>565.4</v>
      </c>
      <c r="C75" s="9"/>
      <c r="D75" s="9"/>
      <c r="E75" s="9"/>
      <c r="F75" s="9"/>
      <c r="G75" s="9"/>
      <c r="H75" s="9"/>
      <c r="I75" s="10"/>
      <c r="J75" s="10"/>
    </row>
    <row r="76" spans="1:10" ht="50.25" customHeight="1" outlineLevel="5">
      <c r="A76" s="24" t="s">
        <v>30</v>
      </c>
      <c r="B76" s="30">
        <v>565.4</v>
      </c>
      <c r="C76" s="3"/>
      <c r="D76" s="3"/>
      <c r="E76" s="3"/>
      <c r="F76" s="3"/>
      <c r="G76" s="3"/>
      <c r="H76" s="3"/>
      <c r="I76" s="4"/>
      <c r="J76" s="4"/>
    </row>
    <row r="77" spans="1:10" ht="16.5" outlineLevel="5">
      <c r="A77" s="28" t="s">
        <v>19</v>
      </c>
      <c r="B77" s="31">
        <f>B75</f>
        <v>565.4</v>
      </c>
      <c r="C77" s="5"/>
      <c r="D77" s="5"/>
      <c r="E77" s="5"/>
      <c r="F77" s="5"/>
      <c r="G77" s="5"/>
      <c r="H77" s="5"/>
      <c r="I77" s="6"/>
      <c r="J77" s="6"/>
    </row>
    <row r="78" spans="1:10" ht="15.75" outlineLevel="5">
      <c r="A78" s="22" t="s">
        <v>31</v>
      </c>
      <c r="B78" s="31"/>
      <c r="C78" s="5"/>
      <c r="D78" s="5"/>
      <c r="E78" s="5"/>
      <c r="F78" s="5"/>
      <c r="G78" s="5"/>
      <c r="H78" s="5"/>
      <c r="I78" s="6"/>
      <c r="J78" s="6"/>
    </row>
    <row r="79" spans="1:10" ht="15.75" outlineLevel="5">
      <c r="A79" s="24" t="s">
        <v>49</v>
      </c>
      <c r="B79" s="31">
        <f>B80</f>
        <v>2448.6</v>
      </c>
      <c r="C79" s="5"/>
      <c r="D79" s="5"/>
      <c r="E79" s="5"/>
      <c r="F79" s="5"/>
      <c r="G79" s="5"/>
      <c r="H79" s="5"/>
      <c r="I79" s="6"/>
      <c r="J79" s="6"/>
    </row>
    <row r="80" spans="1:10" ht="31.5" outlineLevel="5">
      <c r="A80" s="34" t="s">
        <v>32</v>
      </c>
      <c r="B80" s="35">
        <f>928.6+1520</f>
        <v>2448.6</v>
      </c>
      <c r="C80" s="5"/>
      <c r="D80" s="5"/>
      <c r="E80" s="5"/>
      <c r="F80" s="5"/>
      <c r="G80" s="5"/>
      <c r="H80" s="5"/>
      <c r="I80" s="6"/>
      <c r="J80" s="6"/>
    </row>
    <row r="81" spans="1:10" ht="16.5" outlineLevel="5">
      <c r="A81" s="28" t="s">
        <v>33</v>
      </c>
      <c r="B81" s="31">
        <f>B79</f>
        <v>2448.6</v>
      </c>
      <c r="C81" s="5"/>
      <c r="D81" s="5"/>
      <c r="E81" s="5"/>
      <c r="F81" s="5"/>
      <c r="G81" s="5"/>
      <c r="H81" s="5"/>
      <c r="I81" s="6"/>
      <c r="J81" s="6"/>
    </row>
    <row r="82" spans="1:10" ht="15.75">
      <c r="A82" s="27" t="s">
        <v>10</v>
      </c>
      <c r="B82" s="31">
        <f>B24+B28+B38+B45+B65+B73+B77+B81</f>
        <v>79375.693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6">
        <v>64785440.656</v>
      </c>
      <c r="J82" s="6">
        <v>45661300.83</v>
      </c>
    </row>
    <row r="83" spans="2:10" ht="15.75">
      <c r="B83" s="16"/>
      <c r="C83" s="7"/>
      <c r="D83" s="7"/>
      <c r="E83" s="7"/>
      <c r="F83" s="7"/>
      <c r="G83" s="7"/>
      <c r="H83" s="7"/>
      <c r="I83" s="7"/>
      <c r="J83" s="7"/>
    </row>
    <row r="84" spans="1:10" ht="12.75" customHeight="1">
      <c r="A84" s="37"/>
      <c r="B84" s="37"/>
      <c r="C84" s="37"/>
      <c r="D84" s="37"/>
      <c r="E84" s="37"/>
      <c r="F84" s="37"/>
      <c r="G84" s="37"/>
      <c r="H84" s="37"/>
      <c r="I84" s="37"/>
      <c r="J84" s="37"/>
    </row>
    <row r="85" ht="15.75">
      <c r="B85" s="21"/>
    </row>
    <row r="87" ht="15.75">
      <c r="B87" s="21"/>
    </row>
  </sheetData>
  <sheetProtection/>
  <autoFilter ref="A17:B82"/>
  <mergeCells count="4">
    <mergeCell ref="A84:J84"/>
    <mergeCell ref="A13:J13"/>
    <mergeCell ref="A11:I11"/>
    <mergeCell ref="A12:I12"/>
  </mergeCells>
  <printOptions/>
  <pageMargins left="0.5905511811023623" right="0.1968503937007874" top="0.35433070866141736" bottom="0.31496062992125984" header="0.1968503937007874" footer="0.1968503937007874"/>
  <pageSetup fitToHeight="0" fitToWidth="1"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2013-01-16T09:35:43Z</cp:lastPrinted>
  <dcterms:created xsi:type="dcterms:W3CDTF">2009-10-01T23:01:22Z</dcterms:created>
  <dcterms:modified xsi:type="dcterms:W3CDTF">2013-01-24T03:09:16Z</dcterms:modified>
  <cp:category/>
  <cp:version/>
  <cp:contentType/>
  <cp:contentStatus/>
</cp:coreProperties>
</file>