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9020" windowHeight="1176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M55" i="1"/>
  <c r="M46" s="1"/>
  <c r="M43" s="1"/>
  <c r="L55"/>
  <c r="L46" s="1"/>
  <c r="L43" s="1"/>
  <c r="K55"/>
  <c r="J55"/>
  <c r="J53" s="1"/>
  <c r="I55"/>
  <c r="H55"/>
  <c r="G55"/>
  <c r="G53" s="1"/>
  <c r="M54"/>
  <c r="M53" s="1"/>
  <c r="L54"/>
  <c r="L45" s="1"/>
  <c r="K54"/>
  <c r="J54"/>
  <c r="I54"/>
  <c r="I53" s="1"/>
  <c r="H54"/>
  <c r="G54"/>
  <c r="M48"/>
  <c r="L48"/>
  <c r="G49"/>
  <c r="H49"/>
  <c r="H45" s="1"/>
  <c r="I49"/>
  <c r="I48" s="1"/>
  <c r="J49"/>
  <c r="J45" s="1"/>
  <c r="K49"/>
  <c r="G50"/>
  <c r="G46" s="1"/>
  <c r="G43" s="1"/>
  <c r="H50"/>
  <c r="I50"/>
  <c r="I46"/>
  <c r="I43" s="1"/>
  <c r="J50"/>
  <c r="J46" s="1"/>
  <c r="J43" s="1"/>
  <c r="K50"/>
  <c r="K46" s="1"/>
  <c r="K43" s="1"/>
  <c r="F51"/>
  <c r="F49" s="1"/>
  <c r="F52"/>
  <c r="F50" s="1"/>
  <c r="F46" s="1"/>
  <c r="F43" s="1"/>
  <c r="F56"/>
  <c r="F54" s="1"/>
  <c r="F53" s="1"/>
  <c r="F57"/>
  <c r="F55" s="1"/>
  <c r="F38"/>
  <c r="F36"/>
  <c r="K30"/>
  <c r="H30"/>
  <c r="F33"/>
  <c r="F31"/>
  <c r="M27"/>
  <c r="M22" s="1"/>
  <c r="M61" s="1"/>
  <c r="L27"/>
  <c r="L22" s="1"/>
  <c r="L61" s="1"/>
  <c r="K27"/>
  <c r="K22" s="1"/>
  <c r="K61" s="1"/>
  <c r="J27"/>
  <c r="J22" s="1"/>
  <c r="J61" s="1"/>
  <c r="I27"/>
  <c r="I22" s="1"/>
  <c r="I61" s="1"/>
  <c r="H27"/>
  <c r="H22" s="1"/>
  <c r="H61" s="1"/>
  <c r="K35"/>
  <c r="H35"/>
  <c r="G27"/>
  <c r="G22" s="1"/>
  <c r="G25"/>
  <c r="G20" s="1"/>
  <c r="G34"/>
  <c r="F34" s="1"/>
  <c r="F30" s="1"/>
  <c r="G39"/>
  <c r="G35" s="1"/>
  <c r="H25"/>
  <c r="H24" s="1"/>
  <c r="H19" s="1"/>
  <c r="H26"/>
  <c r="H21" s="1"/>
  <c r="H28"/>
  <c r="H23" s="1"/>
  <c r="H62" s="1"/>
  <c r="I25"/>
  <c r="I20" s="1"/>
  <c r="I35"/>
  <c r="I34"/>
  <c r="I28" s="1"/>
  <c r="J25"/>
  <c r="J20"/>
  <c r="J32"/>
  <c r="J26" s="1"/>
  <c r="J35"/>
  <c r="J34"/>
  <c r="J28" s="1"/>
  <c r="J23" s="1"/>
  <c r="J62" s="1"/>
  <c r="K25"/>
  <c r="K24" s="1"/>
  <c r="K19" s="1"/>
  <c r="L25"/>
  <c r="L20" s="1"/>
  <c r="L28"/>
  <c r="L23" s="1"/>
  <c r="L62" s="1"/>
  <c r="M25"/>
  <c r="M32"/>
  <c r="M37"/>
  <c r="F37" s="1"/>
  <c r="M34"/>
  <c r="M30" s="1"/>
  <c r="M39"/>
  <c r="I26"/>
  <c r="I21"/>
  <c r="K28"/>
  <c r="K23" s="1"/>
  <c r="K62" s="1"/>
  <c r="K26"/>
  <c r="K21"/>
  <c r="K60" s="1"/>
  <c r="G26"/>
  <c r="G21" s="1"/>
  <c r="G60" s="1"/>
  <c r="L30"/>
  <c r="J48"/>
  <c r="K48"/>
  <c r="G45"/>
  <c r="G44" s="1"/>
  <c r="I45"/>
  <c r="I44" s="1"/>
  <c r="K45"/>
  <c r="H46"/>
  <c r="H43" s="1"/>
  <c r="G48"/>
  <c r="H48"/>
  <c r="K53"/>
  <c r="M28"/>
  <c r="M23" s="1"/>
  <c r="M62" s="1"/>
  <c r="L26"/>
  <c r="H53"/>
  <c r="F39"/>
  <c r="L35"/>
  <c r="J30"/>
  <c r="F32"/>
  <c r="L21"/>
  <c r="L60" s="1"/>
  <c r="L24"/>
  <c r="L19" s="1"/>
  <c r="L42" l="1"/>
  <c r="L41" s="1"/>
  <c r="L44"/>
  <c r="J21"/>
  <c r="J60" s="1"/>
  <c r="J24"/>
  <c r="J19" s="1"/>
  <c r="F26"/>
  <c r="F21" s="1"/>
  <c r="F60" s="1"/>
  <c r="H44"/>
  <c r="H42"/>
  <c r="H41" s="1"/>
  <c r="F22"/>
  <c r="F61" s="1"/>
  <c r="G61"/>
  <c r="I23"/>
  <c r="I62" s="1"/>
  <c r="I24"/>
  <c r="I19" s="1"/>
  <c r="F48"/>
  <c r="F45"/>
  <c r="J42"/>
  <c r="J41" s="1"/>
  <c r="J44"/>
  <c r="J59"/>
  <c r="J58" s="1"/>
  <c r="I60"/>
  <c r="L59"/>
  <c r="L58" s="1"/>
  <c r="H60"/>
  <c r="K44"/>
  <c r="M24"/>
  <c r="M19" s="1"/>
  <c r="I42"/>
  <c r="I41" s="1"/>
  <c r="F25"/>
  <c r="F27"/>
  <c r="M35"/>
  <c r="F35" s="1"/>
  <c r="H20"/>
  <c r="H59" s="1"/>
  <c r="H58" s="1"/>
  <c r="L53"/>
  <c r="M20"/>
  <c r="I30"/>
  <c r="M45"/>
  <c r="G42"/>
  <c r="G41" s="1"/>
  <c r="K42"/>
  <c r="K41" s="1"/>
  <c r="K20"/>
  <c r="K59" s="1"/>
  <c r="K58" s="1"/>
  <c r="G30"/>
  <c r="G28"/>
  <c r="M26"/>
  <c r="M21" s="1"/>
  <c r="M60" s="1"/>
  <c r="M44" l="1"/>
  <c r="M42"/>
  <c r="M41" s="1"/>
  <c r="G23"/>
  <c r="G62" s="1"/>
  <c r="F28"/>
  <c r="F23" s="1"/>
  <c r="F62" s="1"/>
  <c r="G24"/>
  <c r="G19" s="1"/>
  <c r="F20"/>
  <c r="F42"/>
  <c r="F41" s="1"/>
  <c r="F44"/>
  <c r="G59"/>
  <c r="G58" s="1"/>
  <c r="I59"/>
  <c r="I58" s="1"/>
  <c r="M59"/>
  <c r="M58" s="1"/>
  <c r="F59" l="1"/>
  <c r="F58" s="1"/>
  <c r="F24"/>
  <c r="F19" s="1"/>
</calcChain>
</file>

<file path=xl/sharedStrings.xml><?xml version="1.0" encoding="utf-8"?>
<sst xmlns="http://schemas.openxmlformats.org/spreadsheetml/2006/main" count="101" uniqueCount="56">
  <si>
    <t>№</t>
  </si>
  <si>
    <t>п/п</t>
  </si>
  <si>
    <t>Мероприятия</t>
  </si>
  <si>
    <t>Ответственные исполнители</t>
  </si>
  <si>
    <t>Сроки</t>
  </si>
  <si>
    <t>Источники финансирования</t>
  </si>
  <si>
    <t>Стоимость в тыс. руб.</t>
  </si>
  <si>
    <t>Всего</t>
  </si>
  <si>
    <t xml:space="preserve">Раздел 1. Организационные мероприятия </t>
  </si>
  <si>
    <t>1.1.</t>
  </si>
  <si>
    <t>Без финансовых затрат</t>
  </si>
  <si>
    <t>Раздел 2. Улучшение жилищных условий граждан, проживающих в сельской местности, в том числе молодых семей и молодых специалистов</t>
  </si>
  <si>
    <t>2.1</t>
  </si>
  <si>
    <t>Улучшение жилищных условий для граждан, проживающих в сельской местности, в том числе молодых семей и молодых специалистов на селе, всего</t>
  </si>
  <si>
    <t>2014-2020</t>
  </si>
  <si>
    <t>Местный бюджет</t>
  </si>
  <si>
    <t>Краевой бюджет</t>
  </si>
  <si>
    <t>Внебюджетные источники</t>
  </si>
  <si>
    <t>глава сельского поселения</t>
  </si>
  <si>
    <t>Сергеевское СП</t>
  </si>
  <si>
    <t>Раздел 3. Развитие социальной и инженерной инфраструктуры</t>
  </si>
  <si>
    <t>3.1.1</t>
  </si>
  <si>
    <t>2014-2015</t>
  </si>
  <si>
    <t>Развитие инженерной инфраструктуры сельских поселений</t>
  </si>
  <si>
    <t>2 квартал 2014 года</t>
  </si>
  <si>
    <t>Итого по разделу 2</t>
  </si>
  <si>
    <r>
      <t xml:space="preserve">Всего, </t>
    </r>
    <r>
      <rPr>
        <sz val="10"/>
        <rFont val="Times New Roman"/>
        <family val="1"/>
        <charset val="204"/>
      </rPr>
      <t>в том числе</t>
    </r>
  </si>
  <si>
    <t>2.1.1</t>
  </si>
  <si>
    <t>Улучшение жилищных условий граждан, проживающих в сельской местности</t>
  </si>
  <si>
    <t>2.1.2</t>
  </si>
  <si>
    <t>Улучшение жилищных условий молодых семей и молодых специалистов</t>
  </si>
  <si>
    <t>Итого по разделу 3</t>
  </si>
  <si>
    <t>1</t>
  </si>
  <si>
    <t>Владимиро-Александровское СП</t>
  </si>
  <si>
    <t>Всего по программе</t>
  </si>
  <si>
    <t>ПЕРЕЧЕНЬ</t>
  </si>
  <si>
    <t>муниципального района "Устойчивое развитие</t>
  </si>
  <si>
    <t>сельских территорий на 2013-2017 годы и на период</t>
  </si>
  <si>
    <t>на 2014-2017 годы и на период до 2020 года»</t>
  </si>
  <si>
    <t>все ответственные исполнители</t>
  </si>
  <si>
    <t>Разработка нормативных правовых актов:                                                                       - регламентирующих  создание комфортных условий жизнедеятельности в сельской местности</t>
  </si>
  <si>
    <t>Федеральный бюджет</t>
  </si>
  <si>
    <t>отдел сельского хозяйства</t>
  </si>
  <si>
    <t>3.1.</t>
  </si>
  <si>
    <t>Приложение № 2</t>
  </si>
  <si>
    <t>к муниципальной программе Партизанского</t>
  </si>
  <si>
    <t xml:space="preserve">мероприятий муниципальной программы Партизанского муниципального района «Устойчивое развитие сельских территорий </t>
  </si>
  <si>
    <t>3.1.2</t>
  </si>
  <si>
    <t xml:space="preserve"> Главы сельских поселений</t>
  </si>
  <si>
    <t xml:space="preserve"> Глава сельского поселения</t>
  </si>
  <si>
    <r>
      <t xml:space="preserve">капитальный ремонт дорог с устройством твердого покрытия </t>
    </r>
    <r>
      <rPr>
        <b/>
        <sz val="10"/>
        <rFont val="Times New Roman"/>
        <family val="1"/>
        <charset val="204"/>
      </rPr>
      <t>с.Владимиро-Александровское</t>
    </r>
    <r>
      <rPr>
        <sz val="10"/>
        <rFont val="Times New Roman"/>
        <family val="1"/>
        <charset val="204"/>
      </rPr>
      <t xml:space="preserve"> (3,605 км)</t>
    </r>
  </si>
  <si>
    <r>
      <t xml:space="preserve">реконструкция линии электропередач в </t>
    </r>
    <r>
      <rPr>
        <b/>
        <sz val="9"/>
        <rFont val="Times New Roman"/>
        <family val="1"/>
        <charset val="204"/>
      </rPr>
      <t xml:space="preserve">с.Сергеевка </t>
    </r>
  </si>
  <si>
    <t xml:space="preserve"> глава сельского поселения</t>
  </si>
  <si>
    <t xml:space="preserve">до 2020 года", утвержденной постановление администрации </t>
  </si>
  <si>
    <t xml:space="preserve">Партизанского муниципального района от 08.05.2013 № 423 </t>
  </si>
  <si>
    <t>(в редакции от 06.12.2018 № 964)</t>
  </si>
</sst>
</file>

<file path=xl/styles.xml><?xml version="1.0" encoding="utf-8"?>
<styleSheet xmlns="http://schemas.openxmlformats.org/spreadsheetml/2006/main">
  <numFmts count="2">
    <numFmt numFmtId="177" formatCode="0.0"/>
    <numFmt numFmtId="180" formatCode="0.00000"/>
  </numFmts>
  <fonts count="12">
    <font>
      <sz val="10"/>
      <name val="Arial Cyr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5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9" fillId="0" borderId="0" xfId="0" applyFont="1"/>
    <xf numFmtId="0" fontId="5" fillId="0" borderId="7" xfId="0" applyFont="1" applyBorder="1" applyAlignment="1">
      <alignment horizontal="center" vertical="top" wrapText="1"/>
    </xf>
    <xf numFmtId="2" fontId="5" fillId="0" borderId="6" xfId="0" applyNumberFormat="1" applyFont="1" applyBorder="1" applyAlignment="1">
      <alignment horizontal="center" vertical="top" wrapText="1"/>
    </xf>
    <xf numFmtId="2" fontId="6" fillId="0" borderId="6" xfId="0" applyNumberFormat="1" applyFont="1" applyBorder="1" applyAlignment="1">
      <alignment horizontal="center" vertical="top" wrapText="1"/>
    </xf>
    <xf numFmtId="177" fontId="6" fillId="0" borderId="6" xfId="0" applyNumberFormat="1" applyFont="1" applyBorder="1" applyAlignment="1">
      <alignment horizontal="center" vertical="top" wrapText="1"/>
    </xf>
    <xf numFmtId="177" fontId="5" fillId="0" borderId="6" xfId="0" applyNumberFormat="1" applyFont="1" applyBorder="1" applyAlignment="1">
      <alignment horizontal="center" vertical="top" wrapText="1"/>
    </xf>
    <xf numFmtId="0" fontId="5" fillId="0" borderId="0" xfId="0" applyFont="1"/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6" fillId="0" borderId="8" xfId="0" applyFont="1" applyBorder="1" applyAlignment="1">
      <alignment horizontal="center" vertical="top" wrapText="1"/>
    </xf>
    <xf numFmtId="2" fontId="5" fillId="0" borderId="7" xfId="0" applyNumberFormat="1" applyFont="1" applyBorder="1" applyAlignment="1">
      <alignment horizontal="center" vertical="top" wrapText="1"/>
    </xf>
    <xf numFmtId="177" fontId="7" fillId="0" borderId="9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177" fontId="5" fillId="0" borderId="10" xfId="0" applyNumberFormat="1" applyFont="1" applyBorder="1" applyAlignment="1">
      <alignment horizontal="center" vertical="top" wrapText="1"/>
    </xf>
    <xf numFmtId="2" fontId="6" fillId="0" borderId="8" xfId="0" applyNumberFormat="1" applyFont="1" applyBorder="1" applyAlignment="1">
      <alignment horizontal="center" vertical="top" wrapText="1"/>
    </xf>
    <xf numFmtId="2" fontId="6" fillId="0" borderId="11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2" fontId="6" fillId="0" borderId="12" xfId="0" applyNumberFormat="1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2" fontId="7" fillId="0" borderId="17" xfId="0" applyNumberFormat="1" applyFont="1" applyBorder="1" applyAlignment="1">
      <alignment horizontal="center" vertical="top" wrapText="1"/>
    </xf>
    <xf numFmtId="2" fontId="7" fillId="0" borderId="18" xfId="0" applyNumberFormat="1" applyFont="1" applyBorder="1" applyAlignment="1">
      <alignment horizontal="center" vertical="top" wrapText="1"/>
    </xf>
    <xf numFmtId="2" fontId="7" fillId="0" borderId="19" xfId="0" applyNumberFormat="1" applyFont="1" applyBorder="1" applyAlignment="1">
      <alignment horizontal="center" vertical="top" wrapText="1"/>
    </xf>
    <xf numFmtId="2" fontId="6" fillId="0" borderId="18" xfId="0" applyNumberFormat="1" applyFont="1" applyBorder="1" applyAlignment="1">
      <alignment horizontal="center" vertical="top" wrapText="1"/>
    </xf>
    <xf numFmtId="2" fontId="6" fillId="0" borderId="19" xfId="0" applyNumberFormat="1" applyFont="1" applyBorder="1" applyAlignment="1">
      <alignment horizontal="center" vertical="top" wrapText="1"/>
    </xf>
    <xf numFmtId="2" fontId="7" fillId="0" borderId="20" xfId="0" applyNumberFormat="1" applyFont="1" applyBorder="1" applyAlignment="1">
      <alignment horizontal="center" vertical="top" wrapText="1"/>
    </xf>
    <xf numFmtId="2" fontId="7" fillId="0" borderId="21" xfId="0" applyNumberFormat="1" applyFont="1" applyBorder="1" applyAlignment="1">
      <alignment horizontal="center" vertical="top" wrapText="1"/>
    </xf>
    <xf numFmtId="2" fontId="7" fillId="0" borderId="22" xfId="0" applyNumberFormat="1" applyFont="1" applyBorder="1" applyAlignment="1">
      <alignment horizontal="center" vertical="top" wrapText="1"/>
    </xf>
    <xf numFmtId="2" fontId="6" fillId="0" borderId="21" xfId="0" applyNumberFormat="1" applyFont="1" applyBorder="1" applyAlignment="1">
      <alignment horizontal="center" vertical="top" wrapText="1"/>
    </xf>
    <xf numFmtId="2" fontId="6" fillId="0" borderId="22" xfId="0" applyNumberFormat="1" applyFont="1" applyBorder="1" applyAlignment="1">
      <alignment horizontal="center" vertical="top" wrapText="1"/>
    </xf>
    <xf numFmtId="177" fontId="6" fillId="0" borderId="17" xfId="0" applyNumberFormat="1" applyFont="1" applyBorder="1" applyAlignment="1">
      <alignment horizontal="center" vertical="top" wrapText="1"/>
    </xf>
    <xf numFmtId="177" fontId="7" fillId="0" borderId="17" xfId="0" applyNumberFormat="1" applyFont="1" applyBorder="1" applyAlignment="1">
      <alignment horizontal="center" vertical="top" wrapText="1"/>
    </xf>
    <xf numFmtId="177" fontId="5" fillId="0" borderId="18" xfId="0" applyNumberFormat="1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177" fontId="7" fillId="0" borderId="18" xfId="0" applyNumberFormat="1" applyFont="1" applyBorder="1" applyAlignment="1">
      <alignment horizontal="center" vertical="top" wrapText="1"/>
    </xf>
    <xf numFmtId="177" fontId="6" fillId="0" borderId="0" xfId="0" applyNumberFormat="1" applyFont="1" applyBorder="1" applyAlignment="1">
      <alignment horizontal="center" vertical="top" wrapText="1"/>
    </xf>
    <xf numFmtId="2" fontId="6" fillId="0" borderId="19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 vertical="top" wrapText="1"/>
    </xf>
    <xf numFmtId="0" fontId="8" fillId="0" borderId="23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  <xf numFmtId="2" fontId="5" fillId="0" borderId="11" xfId="0" applyNumberFormat="1" applyFont="1" applyBorder="1" applyAlignment="1">
      <alignment horizontal="center" vertical="top" wrapText="1"/>
    </xf>
    <xf numFmtId="2" fontId="5" fillId="0" borderId="25" xfId="0" applyNumberFormat="1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justify" vertical="top" wrapText="1"/>
    </xf>
    <xf numFmtId="0" fontId="8" fillId="0" borderId="28" xfId="0" applyFont="1" applyBorder="1" applyAlignment="1">
      <alignment horizontal="center" vertical="top" wrapText="1"/>
    </xf>
    <xf numFmtId="0" fontId="8" fillId="0" borderId="29" xfId="0" applyFont="1" applyBorder="1" applyAlignment="1">
      <alignment horizontal="center" vertical="top" wrapText="1"/>
    </xf>
    <xf numFmtId="0" fontId="8" fillId="0" borderId="30" xfId="0" applyFont="1" applyBorder="1" applyAlignment="1">
      <alignment horizontal="center" vertical="top" wrapText="1"/>
    </xf>
    <xf numFmtId="0" fontId="8" fillId="0" borderId="31" xfId="0" applyFont="1" applyBorder="1" applyAlignment="1">
      <alignment horizontal="center" vertical="top" wrapText="1"/>
    </xf>
    <xf numFmtId="0" fontId="8" fillId="0" borderId="32" xfId="0" applyFont="1" applyBorder="1" applyAlignment="1">
      <alignment horizontal="center" vertical="top" wrapText="1"/>
    </xf>
    <xf numFmtId="0" fontId="0" fillId="0" borderId="33" xfId="0" applyBorder="1"/>
    <xf numFmtId="2" fontId="7" fillId="0" borderId="34" xfId="0" applyNumberFormat="1" applyFont="1" applyBorder="1" applyAlignment="1">
      <alignment horizontal="center" vertical="top" wrapText="1"/>
    </xf>
    <xf numFmtId="2" fontId="7" fillId="0" borderId="35" xfId="0" applyNumberFormat="1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shrinkToFit="1"/>
    </xf>
    <xf numFmtId="2" fontId="6" fillId="0" borderId="35" xfId="0" applyNumberFormat="1" applyFont="1" applyBorder="1" applyAlignment="1">
      <alignment horizontal="center" vertical="top" wrapText="1"/>
    </xf>
    <xf numFmtId="2" fontId="9" fillId="0" borderId="0" xfId="0" applyNumberFormat="1" applyFont="1"/>
    <xf numFmtId="177" fontId="0" fillId="0" borderId="0" xfId="0" applyNumberFormat="1"/>
    <xf numFmtId="2" fontId="0" fillId="0" borderId="0" xfId="0" applyNumberFormat="1"/>
    <xf numFmtId="180" fontId="5" fillId="0" borderId="6" xfId="0" applyNumberFormat="1" applyFont="1" applyBorder="1" applyAlignment="1">
      <alignment horizontal="center" vertical="top" wrapText="1"/>
    </xf>
    <xf numFmtId="180" fontId="6" fillId="0" borderId="8" xfId="0" applyNumberFormat="1" applyFont="1" applyBorder="1" applyAlignment="1">
      <alignment horizontal="center" vertical="top" wrapText="1"/>
    </xf>
    <xf numFmtId="180" fontId="6" fillId="0" borderId="6" xfId="0" applyNumberFormat="1" applyFont="1" applyBorder="1" applyAlignment="1">
      <alignment horizontal="center" vertical="top" wrapText="1"/>
    </xf>
    <xf numFmtId="180" fontId="7" fillId="0" borderId="17" xfId="0" applyNumberFormat="1" applyFont="1" applyBorder="1" applyAlignment="1">
      <alignment horizontal="center" vertical="top" wrapText="1"/>
    </xf>
    <xf numFmtId="180" fontId="7" fillId="0" borderId="18" xfId="0" applyNumberFormat="1" applyFont="1" applyBorder="1" applyAlignment="1">
      <alignment horizontal="center" vertical="top" wrapText="1"/>
    </xf>
    <xf numFmtId="180" fontId="6" fillId="0" borderId="18" xfId="0" applyNumberFormat="1" applyFont="1" applyBorder="1" applyAlignment="1">
      <alignment horizontal="center" vertical="top" wrapText="1"/>
    </xf>
    <xf numFmtId="49" fontId="7" fillId="0" borderId="36" xfId="0" applyNumberFormat="1" applyFont="1" applyBorder="1" applyAlignment="1">
      <alignment vertical="top" wrapText="1"/>
    </xf>
    <xf numFmtId="49" fontId="7" fillId="0" borderId="37" xfId="0" applyNumberFormat="1" applyFont="1" applyBorder="1" applyAlignment="1">
      <alignment vertical="top" wrapText="1"/>
    </xf>
    <xf numFmtId="49" fontId="11" fillId="0" borderId="42" xfId="0" applyNumberFormat="1" applyFont="1" applyBorder="1" applyAlignment="1">
      <alignment horizontal="center" vertical="top" wrapText="1"/>
    </xf>
    <xf numFmtId="49" fontId="11" fillId="0" borderId="43" xfId="0" applyNumberFormat="1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38" xfId="0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justify" vertical="top" wrapText="1"/>
    </xf>
    <xf numFmtId="49" fontId="5" fillId="0" borderId="38" xfId="0" applyNumberFormat="1" applyFont="1" applyBorder="1" applyAlignment="1">
      <alignment horizontal="justify" vertical="top" wrapText="1"/>
    </xf>
    <xf numFmtId="49" fontId="8" fillId="0" borderId="50" xfId="0" applyNumberFormat="1" applyFont="1" applyBorder="1" applyAlignment="1">
      <alignment horizontal="center" vertical="top" wrapText="1"/>
    </xf>
    <xf numFmtId="49" fontId="8" fillId="0" borderId="44" xfId="0" applyNumberFormat="1" applyFont="1" applyBorder="1" applyAlignment="1">
      <alignment horizontal="center" vertical="top" wrapText="1"/>
    </xf>
    <xf numFmtId="49" fontId="8" fillId="0" borderId="7" xfId="0" applyNumberFormat="1" applyFont="1" applyBorder="1" applyAlignment="1">
      <alignment horizontal="justify" vertical="top" wrapText="1"/>
    </xf>
    <xf numFmtId="49" fontId="8" fillId="0" borderId="38" xfId="0" applyNumberFormat="1" applyFont="1" applyBorder="1" applyAlignment="1">
      <alignment horizontal="justify" vertical="top" wrapText="1"/>
    </xf>
    <xf numFmtId="0" fontId="5" fillId="0" borderId="36" xfId="0" applyFont="1" applyBorder="1" applyAlignment="1">
      <alignment horizontal="center" vertical="top" wrapText="1"/>
    </xf>
    <xf numFmtId="0" fontId="5" fillId="0" borderId="37" xfId="0" applyFont="1" applyBorder="1" applyAlignment="1">
      <alignment horizontal="center" vertical="top" wrapText="1"/>
    </xf>
    <xf numFmtId="0" fontId="5" fillId="0" borderId="39" xfId="0" applyFont="1" applyBorder="1" applyAlignment="1">
      <alignment horizontal="center" vertical="top" wrapText="1"/>
    </xf>
    <xf numFmtId="0" fontId="5" fillId="0" borderId="40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53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6" fillId="0" borderId="42" xfId="0" applyFont="1" applyBorder="1" applyAlignment="1">
      <alignment horizontal="center" vertical="top" wrapText="1"/>
    </xf>
    <xf numFmtId="0" fontId="6" fillId="0" borderId="43" xfId="0" applyFont="1" applyBorder="1" applyAlignment="1">
      <alignment horizontal="center" vertical="top" wrapText="1"/>
    </xf>
    <xf numFmtId="0" fontId="2" fillId="0" borderId="45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top" wrapText="1"/>
    </xf>
    <xf numFmtId="0" fontId="6" fillId="0" borderId="37" xfId="0" applyFont="1" applyBorder="1" applyAlignment="1">
      <alignment horizontal="center" vertical="top" wrapText="1"/>
    </xf>
    <xf numFmtId="0" fontId="6" fillId="0" borderId="39" xfId="0" applyFont="1" applyBorder="1" applyAlignment="1">
      <alignment horizontal="center" vertical="top" wrapText="1"/>
    </xf>
    <xf numFmtId="0" fontId="6" fillId="0" borderId="40" xfId="0" applyFont="1" applyBorder="1" applyAlignment="1">
      <alignment horizontal="center" vertical="top" wrapText="1"/>
    </xf>
    <xf numFmtId="49" fontId="7" fillId="0" borderId="48" xfId="0" applyNumberFormat="1" applyFont="1" applyBorder="1" applyAlignment="1">
      <alignment horizontal="center" vertical="top" wrapText="1"/>
    </xf>
    <xf numFmtId="49" fontId="7" fillId="0" borderId="49" xfId="0" applyNumberFormat="1" applyFont="1" applyBorder="1" applyAlignment="1">
      <alignment horizontal="center" vertical="top" wrapText="1"/>
    </xf>
    <xf numFmtId="49" fontId="7" fillId="0" borderId="50" xfId="0" applyNumberFormat="1" applyFont="1" applyBorder="1" applyAlignment="1">
      <alignment horizontal="center" vertical="top" wrapText="1"/>
    </xf>
    <xf numFmtId="49" fontId="7" fillId="0" borderId="51" xfId="0" applyNumberFormat="1" applyFont="1" applyBorder="1" applyAlignment="1">
      <alignment horizontal="center" vertical="top" wrapText="1"/>
    </xf>
    <xf numFmtId="49" fontId="7" fillId="0" borderId="9" xfId="0" applyNumberFormat="1" applyFont="1" applyBorder="1" applyAlignment="1">
      <alignment horizontal="justify" vertical="top" wrapText="1"/>
    </xf>
    <xf numFmtId="49" fontId="7" fillId="0" borderId="6" xfId="0" applyNumberFormat="1" applyFont="1" applyBorder="1" applyAlignment="1">
      <alignment horizontal="justify" vertical="top" wrapText="1"/>
    </xf>
    <xf numFmtId="49" fontId="7" fillId="0" borderId="7" xfId="0" applyNumberFormat="1" applyFont="1" applyBorder="1" applyAlignment="1">
      <alignment horizontal="justify" vertical="top" wrapText="1"/>
    </xf>
    <xf numFmtId="49" fontId="7" fillId="0" borderId="10" xfId="0" applyNumberFormat="1" applyFont="1" applyBorder="1" applyAlignment="1">
      <alignment horizontal="justify" vertical="top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37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52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46" xfId="0" applyFont="1" applyBorder="1" applyAlignment="1">
      <alignment horizontal="center" vertical="top" wrapText="1"/>
    </xf>
    <xf numFmtId="0" fontId="0" fillId="0" borderId="46" xfId="0" applyBorder="1" applyAlignment="1">
      <alignment horizontal="center" vertical="top" wrapText="1"/>
    </xf>
    <xf numFmtId="0" fontId="0" fillId="0" borderId="47" xfId="0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49" fontId="5" fillId="0" borderId="37" xfId="0" applyNumberFormat="1" applyFont="1" applyBorder="1" applyAlignment="1">
      <alignment horizontal="justify" vertical="top" wrapText="1"/>
    </xf>
    <xf numFmtId="49" fontId="5" fillId="0" borderId="43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37" xfId="0" applyBorder="1" applyAlignment="1">
      <alignment horizontal="center" vertical="top" wrapText="1"/>
    </xf>
    <xf numFmtId="0" fontId="0" fillId="0" borderId="38" xfId="0" applyBorder="1" applyAlignment="1">
      <alignment horizontal="center" vertical="top" wrapText="1"/>
    </xf>
    <xf numFmtId="0" fontId="3" fillId="0" borderId="36" xfId="0" applyFont="1" applyBorder="1" applyAlignment="1">
      <alignment vertical="top" wrapText="1"/>
    </xf>
    <xf numFmtId="0" fontId="0" fillId="0" borderId="37" xfId="0" applyBorder="1" applyAlignment="1"/>
    <xf numFmtId="0" fontId="0" fillId="0" borderId="38" xfId="0" applyBorder="1" applyAlignment="1"/>
    <xf numFmtId="0" fontId="0" fillId="0" borderId="40" xfId="0" applyBorder="1" applyAlignment="1"/>
    <xf numFmtId="0" fontId="0" fillId="0" borderId="41" xfId="0" applyBorder="1" applyAlignment="1"/>
    <xf numFmtId="0" fontId="5" fillId="0" borderId="42" xfId="0" applyFont="1" applyBorder="1" applyAlignment="1">
      <alignment vertical="top" wrapText="1"/>
    </xf>
    <xf numFmtId="0" fontId="0" fillId="0" borderId="43" xfId="0" applyBorder="1" applyAlignment="1"/>
    <xf numFmtId="0" fontId="0" fillId="0" borderId="44" xfId="0" applyBorder="1" applyAlignment="1"/>
    <xf numFmtId="0" fontId="1" fillId="0" borderId="0" xfId="0" applyFont="1" applyFill="1" applyBorder="1" applyAlignment="1">
      <alignment horizontal="center"/>
    </xf>
    <xf numFmtId="49" fontId="6" fillId="0" borderId="42" xfId="0" applyNumberFormat="1" applyFont="1" applyBorder="1" applyAlignment="1">
      <alignment horizontal="center" vertical="top" wrapText="1"/>
    </xf>
    <xf numFmtId="49" fontId="6" fillId="0" borderId="43" xfId="0" applyNumberFormat="1" applyFont="1" applyBorder="1" applyAlignment="1">
      <alignment horizontal="center" vertical="top" wrapText="1"/>
    </xf>
    <xf numFmtId="0" fontId="7" fillId="0" borderId="36" xfId="0" applyFont="1" applyBorder="1" applyAlignment="1">
      <alignment horizontal="justify" vertical="top" wrapText="1"/>
    </xf>
    <xf numFmtId="0" fontId="7" fillId="0" borderId="37" xfId="0" applyFont="1" applyBorder="1" applyAlignment="1">
      <alignment horizontal="justify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3"/>
  <sheetViews>
    <sheetView tabSelected="1" workbookViewId="0">
      <selection activeCell="B30" sqref="B30:B34"/>
    </sheetView>
  </sheetViews>
  <sheetFormatPr defaultRowHeight="12.75"/>
  <cols>
    <col min="1" max="1" width="5.7109375" customWidth="1"/>
    <col min="2" max="2" width="29" customWidth="1"/>
    <col min="3" max="3" width="19.42578125" customWidth="1"/>
    <col min="4" max="4" width="9" customWidth="1"/>
    <col min="5" max="5" width="16.42578125" customWidth="1"/>
    <col min="6" max="6" width="12.7109375" customWidth="1"/>
    <col min="7" max="10" width="10.7109375" customWidth="1"/>
    <col min="11" max="11" width="11.85546875" customWidth="1"/>
    <col min="12" max="13" width="10.7109375" customWidth="1"/>
  </cols>
  <sheetData>
    <row r="1" spans="1:13" ht="15.75">
      <c r="H1" s="125" t="s">
        <v>44</v>
      </c>
      <c r="I1" s="139"/>
      <c r="J1" s="139"/>
      <c r="K1" s="139"/>
      <c r="L1" s="139"/>
      <c r="M1" s="139"/>
    </row>
    <row r="2" spans="1:13" ht="26.25" customHeight="1">
      <c r="H2" s="125" t="s">
        <v>45</v>
      </c>
      <c r="I2" s="139"/>
      <c r="J2" s="139"/>
      <c r="K2" s="139"/>
      <c r="L2" s="139"/>
      <c r="M2" s="139"/>
    </row>
    <row r="3" spans="1:13" ht="15.75">
      <c r="H3" s="125" t="s">
        <v>36</v>
      </c>
      <c r="I3" s="139"/>
      <c r="J3" s="139"/>
      <c r="K3" s="139"/>
      <c r="L3" s="139"/>
      <c r="M3" s="139"/>
    </row>
    <row r="4" spans="1:13" ht="15.75">
      <c r="H4" s="125" t="s">
        <v>37</v>
      </c>
      <c r="I4" s="139"/>
      <c r="J4" s="139"/>
      <c r="K4" s="139"/>
      <c r="L4" s="139"/>
      <c r="M4" s="139"/>
    </row>
    <row r="5" spans="1:13" ht="15.75">
      <c r="H5" s="125" t="s">
        <v>53</v>
      </c>
      <c r="I5" s="139"/>
      <c r="J5" s="139"/>
      <c r="K5" s="139"/>
      <c r="L5" s="139"/>
      <c r="M5" s="139"/>
    </row>
    <row r="6" spans="1:13" ht="15.75">
      <c r="H6" s="150" t="s">
        <v>54</v>
      </c>
      <c r="I6" s="150"/>
      <c r="J6" s="150"/>
      <c r="K6" s="150"/>
      <c r="L6" s="150"/>
      <c r="M6" s="150"/>
    </row>
    <row r="7" spans="1:13" ht="15.75">
      <c r="H7" s="125" t="s">
        <v>55</v>
      </c>
      <c r="I7" s="139"/>
      <c r="J7" s="139"/>
      <c r="K7" s="139"/>
      <c r="L7" s="139"/>
      <c r="M7" s="139"/>
    </row>
    <row r="9" spans="1:13" ht="29.25" customHeight="1">
      <c r="B9" s="124" t="s">
        <v>35</v>
      </c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</row>
    <row r="10" spans="1:13" ht="15.75">
      <c r="B10" s="124" t="s">
        <v>46</v>
      </c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</row>
    <row r="11" spans="1:13" ht="15.75">
      <c r="B11" s="124" t="s">
        <v>38</v>
      </c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</row>
    <row r="12" spans="1:13" ht="13.5" thickBot="1">
      <c r="B12" s="16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</row>
    <row r="13" spans="1:13" ht="22.5" customHeight="1" thickBot="1">
      <c r="A13" s="1" t="s">
        <v>0</v>
      </c>
      <c r="B13" s="100" t="s">
        <v>2</v>
      </c>
      <c r="C13" s="100" t="s">
        <v>3</v>
      </c>
      <c r="D13" s="100" t="s">
        <v>4</v>
      </c>
      <c r="E13" s="100" t="s">
        <v>5</v>
      </c>
      <c r="F13" s="127" t="s">
        <v>6</v>
      </c>
      <c r="G13" s="128"/>
      <c r="H13" s="128"/>
      <c r="I13" s="128"/>
      <c r="J13" s="128"/>
      <c r="K13" s="128"/>
      <c r="L13" s="128"/>
      <c r="M13" s="129"/>
    </row>
    <row r="14" spans="1:13" ht="15.75" thickBot="1">
      <c r="A14" s="2" t="s">
        <v>1</v>
      </c>
      <c r="B14" s="101"/>
      <c r="C14" s="101"/>
      <c r="D14" s="101"/>
      <c r="E14" s="101"/>
      <c r="F14" s="2" t="s">
        <v>7</v>
      </c>
      <c r="G14" s="3">
        <v>2014</v>
      </c>
      <c r="H14" s="3">
        <v>2015</v>
      </c>
      <c r="I14" s="4">
        <v>2016</v>
      </c>
      <c r="J14" s="5">
        <v>2017</v>
      </c>
      <c r="K14" s="5">
        <v>2018</v>
      </c>
      <c r="L14" s="5">
        <v>2019</v>
      </c>
      <c r="M14" s="5">
        <v>2020</v>
      </c>
    </row>
    <row r="15" spans="1:13" ht="13.5" thickBot="1">
      <c r="A15" s="51">
        <v>1</v>
      </c>
      <c r="B15" s="51">
        <v>2</v>
      </c>
      <c r="C15" s="51">
        <v>3</v>
      </c>
      <c r="D15" s="51">
        <v>4</v>
      </c>
      <c r="E15" s="51">
        <v>5</v>
      </c>
      <c r="F15" s="51">
        <v>6</v>
      </c>
      <c r="G15" s="51">
        <v>7</v>
      </c>
      <c r="H15" s="51">
        <v>8</v>
      </c>
      <c r="I15" s="52">
        <v>9</v>
      </c>
      <c r="J15" s="53">
        <v>10</v>
      </c>
      <c r="K15" s="53">
        <v>11</v>
      </c>
      <c r="L15" s="53">
        <v>12</v>
      </c>
      <c r="M15" s="53">
        <v>13</v>
      </c>
    </row>
    <row r="16" spans="1:13" ht="24" customHeight="1" thickBot="1">
      <c r="A16" s="130" t="s">
        <v>8</v>
      </c>
      <c r="B16" s="131"/>
      <c r="C16" s="131"/>
      <c r="D16" s="131"/>
      <c r="E16" s="131"/>
      <c r="F16" s="131"/>
      <c r="G16" s="131"/>
      <c r="H16" s="131"/>
      <c r="I16" s="131"/>
      <c r="J16" s="132"/>
      <c r="K16" s="132"/>
      <c r="L16" s="132"/>
      <c r="M16" s="133"/>
    </row>
    <row r="17" spans="1:15" ht="77.25" thickBot="1">
      <c r="A17" s="56" t="s">
        <v>9</v>
      </c>
      <c r="B17" s="59" t="s">
        <v>40</v>
      </c>
      <c r="C17" s="27" t="s">
        <v>39</v>
      </c>
      <c r="D17" s="27" t="s">
        <v>24</v>
      </c>
      <c r="E17" s="27" t="s">
        <v>10</v>
      </c>
      <c r="F17" s="57"/>
      <c r="G17" s="57"/>
      <c r="H17" s="57"/>
      <c r="I17" s="57"/>
      <c r="J17" s="57"/>
      <c r="K17" s="57"/>
      <c r="L17" s="57"/>
      <c r="M17" s="58"/>
    </row>
    <row r="18" spans="1:15" ht="17.25" thickBot="1">
      <c r="A18" s="126" t="s">
        <v>11</v>
      </c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</row>
    <row r="19" spans="1:15" s="8" customFormat="1" ht="27">
      <c r="A19" s="105"/>
      <c r="B19" s="102" t="s">
        <v>25</v>
      </c>
      <c r="C19" s="108" t="s">
        <v>42</v>
      </c>
      <c r="D19" s="108" t="s">
        <v>14</v>
      </c>
      <c r="E19" s="28" t="s">
        <v>26</v>
      </c>
      <c r="F19" s="36">
        <f t="shared" ref="F19:G21" si="0">F24</f>
        <v>36719.196029999999</v>
      </c>
      <c r="G19" s="31">
        <f t="shared" si="0"/>
        <v>20280</v>
      </c>
      <c r="H19" s="31">
        <f t="shared" ref="H19:M19" si="1">H24</f>
        <v>778.46</v>
      </c>
      <c r="I19" s="31">
        <f t="shared" si="1"/>
        <v>1039.5</v>
      </c>
      <c r="J19" s="31">
        <f t="shared" si="1"/>
        <v>126</v>
      </c>
      <c r="K19" s="76">
        <f t="shared" si="1"/>
        <v>1011.3260299999999</v>
      </c>
      <c r="L19" s="31">
        <f t="shared" si="1"/>
        <v>982.79</v>
      </c>
      <c r="M19" s="31">
        <f t="shared" si="1"/>
        <v>12501.119999999999</v>
      </c>
      <c r="N19" s="70"/>
      <c r="O19" s="70"/>
    </row>
    <row r="20" spans="1:15" s="8" customFormat="1" ht="20.25" customHeight="1">
      <c r="A20" s="106"/>
      <c r="B20" s="103"/>
      <c r="C20" s="109"/>
      <c r="D20" s="109"/>
      <c r="E20" s="29" t="s">
        <v>15</v>
      </c>
      <c r="F20" s="37">
        <f t="shared" si="0"/>
        <v>5993.8360300000004</v>
      </c>
      <c r="G20" s="32">
        <f t="shared" si="0"/>
        <v>1014</v>
      </c>
      <c r="H20" s="32">
        <f t="shared" ref="H20:M20" si="2">H25</f>
        <v>778.46</v>
      </c>
      <c r="I20" s="32">
        <f t="shared" si="2"/>
        <v>1039.5</v>
      </c>
      <c r="J20" s="32">
        <f t="shared" si="2"/>
        <v>126</v>
      </c>
      <c r="K20" s="77">
        <f t="shared" si="2"/>
        <v>1011.3260299999999</v>
      </c>
      <c r="L20" s="32">
        <f t="shared" si="2"/>
        <v>982.79</v>
      </c>
      <c r="M20" s="32">
        <f t="shared" si="2"/>
        <v>1041.76</v>
      </c>
      <c r="N20" s="70"/>
    </row>
    <row r="21" spans="1:15" s="8" customFormat="1" ht="20.25" customHeight="1">
      <c r="A21" s="106"/>
      <c r="B21" s="103"/>
      <c r="C21" s="109"/>
      <c r="D21" s="109"/>
      <c r="E21" s="29" t="s">
        <v>16</v>
      </c>
      <c r="F21" s="37">
        <f t="shared" si="0"/>
        <v>13632.48</v>
      </c>
      <c r="G21" s="32">
        <f t="shared" si="0"/>
        <v>7381.92</v>
      </c>
      <c r="H21" s="32">
        <f t="shared" ref="H21:M21" si="3">H26</f>
        <v>0</v>
      </c>
      <c r="I21" s="32">
        <f t="shared" si="3"/>
        <v>0</v>
      </c>
      <c r="J21" s="32">
        <f t="shared" si="3"/>
        <v>0</v>
      </c>
      <c r="K21" s="32">
        <f t="shared" si="3"/>
        <v>0</v>
      </c>
      <c r="L21" s="32">
        <f t="shared" si="3"/>
        <v>0</v>
      </c>
      <c r="M21" s="32">
        <f t="shared" si="3"/>
        <v>6250.5599999999995</v>
      </c>
      <c r="N21" s="70"/>
    </row>
    <row r="22" spans="1:15" s="8" customFormat="1" ht="20.25" customHeight="1">
      <c r="A22" s="106"/>
      <c r="B22" s="103"/>
      <c r="C22" s="109"/>
      <c r="D22" s="109"/>
      <c r="E22" s="68" t="s">
        <v>41</v>
      </c>
      <c r="F22" s="66">
        <f>SUM(G22:M22)</f>
        <v>6814.08</v>
      </c>
      <c r="G22" s="67">
        <f>G27</f>
        <v>6814.08</v>
      </c>
      <c r="H22" s="67">
        <f t="shared" ref="H22:M22" si="4">H27</f>
        <v>0</v>
      </c>
      <c r="I22" s="67">
        <f t="shared" si="4"/>
        <v>0</v>
      </c>
      <c r="J22" s="67">
        <f t="shared" si="4"/>
        <v>0</v>
      </c>
      <c r="K22" s="67">
        <f t="shared" si="4"/>
        <v>0</v>
      </c>
      <c r="L22" s="67">
        <f t="shared" si="4"/>
        <v>0</v>
      </c>
      <c r="M22" s="67">
        <f t="shared" si="4"/>
        <v>0</v>
      </c>
      <c r="N22" s="70"/>
    </row>
    <row r="23" spans="1:15" s="8" customFormat="1" ht="32.25" customHeight="1" thickBot="1">
      <c r="A23" s="107"/>
      <c r="B23" s="104"/>
      <c r="C23" s="110"/>
      <c r="D23" s="110"/>
      <c r="E23" s="30" t="s">
        <v>17</v>
      </c>
      <c r="F23" s="38">
        <f>F28</f>
        <v>10278.799999999999</v>
      </c>
      <c r="G23" s="33">
        <f>G28</f>
        <v>5070</v>
      </c>
      <c r="H23" s="33">
        <f t="shared" ref="H23:M23" si="5">H28</f>
        <v>0</v>
      </c>
      <c r="I23" s="33">
        <f t="shared" si="5"/>
        <v>0</v>
      </c>
      <c r="J23" s="33">
        <f t="shared" si="5"/>
        <v>0</v>
      </c>
      <c r="K23" s="33">
        <f t="shared" si="5"/>
        <v>0</v>
      </c>
      <c r="L23" s="33">
        <f t="shared" si="5"/>
        <v>0</v>
      </c>
      <c r="M23" s="33">
        <f t="shared" si="5"/>
        <v>5208.8</v>
      </c>
      <c r="N23" s="70"/>
    </row>
    <row r="24" spans="1:15" ht="19.5" customHeight="1">
      <c r="A24" s="116" t="s">
        <v>12</v>
      </c>
      <c r="B24" s="120" t="s">
        <v>13</v>
      </c>
      <c r="C24" s="134" t="s">
        <v>42</v>
      </c>
      <c r="D24" s="91" t="s">
        <v>14</v>
      </c>
      <c r="E24" s="28" t="s">
        <v>7</v>
      </c>
      <c r="F24" s="36">
        <f>F25+F26+F28+F27</f>
        <v>36719.196029999999</v>
      </c>
      <c r="G24" s="31">
        <f>G25+G26+G28+G27</f>
        <v>20280</v>
      </c>
      <c r="H24" s="31">
        <f t="shared" ref="H24:M24" si="6">H25+H26+H28+H27</f>
        <v>778.46</v>
      </c>
      <c r="I24" s="31">
        <f t="shared" si="6"/>
        <v>1039.5</v>
      </c>
      <c r="J24" s="31">
        <f t="shared" si="6"/>
        <v>126</v>
      </c>
      <c r="K24" s="76">
        <f t="shared" si="6"/>
        <v>1011.3260299999999</v>
      </c>
      <c r="L24" s="31">
        <f t="shared" si="6"/>
        <v>982.79</v>
      </c>
      <c r="M24" s="31">
        <f t="shared" si="6"/>
        <v>12501.119999999999</v>
      </c>
    </row>
    <row r="25" spans="1:15" ht="19.5" customHeight="1">
      <c r="A25" s="117"/>
      <c r="B25" s="121"/>
      <c r="C25" s="135"/>
      <c r="D25" s="140"/>
      <c r="E25" s="29" t="s">
        <v>15</v>
      </c>
      <c r="F25" s="39">
        <f>SUM(G25:M25)</f>
        <v>5993.8360300000004</v>
      </c>
      <c r="G25" s="34">
        <f>G31+G36</f>
        <v>1014</v>
      </c>
      <c r="H25" s="11">
        <f>H31+H36</f>
        <v>778.46</v>
      </c>
      <c r="I25" s="11">
        <f>I31+I36</f>
        <v>1039.5</v>
      </c>
      <c r="J25" s="11">
        <f>J31+J36</f>
        <v>126</v>
      </c>
      <c r="K25" s="75">
        <f>K31+K36</f>
        <v>1011.3260299999999</v>
      </c>
      <c r="L25" s="11">
        <f>L31+L36</f>
        <v>982.79</v>
      </c>
      <c r="M25" s="24">
        <f>M31+M36</f>
        <v>1041.76</v>
      </c>
    </row>
    <row r="26" spans="1:15" ht="19.5" customHeight="1">
      <c r="A26" s="117"/>
      <c r="B26" s="121"/>
      <c r="C26" s="135"/>
      <c r="D26" s="140"/>
      <c r="E26" s="29" t="s">
        <v>16</v>
      </c>
      <c r="F26" s="39">
        <f>SUM(G26:M26)</f>
        <v>13632.48</v>
      </c>
      <c r="G26" s="34">
        <f>G32+G37</f>
        <v>7381.92</v>
      </c>
      <c r="H26" s="11">
        <f>H32+H37</f>
        <v>0</v>
      </c>
      <c r="I26" s="11">
        <f>I32+I37</f>
        <v>0</v>
      </c>
      <c r="J26" s="11">
        <f>J32+J37</f>
        <v>0</v>
      </c>
      <c r="K26" s="11">
        <f>K32+K37</f>
        <v>0</v>
      </c>
      <c r="L26" s="11">
        <f>L32+L37</f>
        <v>0</v>
      </c>
      <c r="M26" s="24">
        <f>M32+M37</f>
        <v>6250.5599999999995</v>
      </c>
    </row>
    <row r="27" spans="1:15" ht="19.5" customHeight="1">
      <c r="A27" s="118"/>
      <c r="B27" s="122"/>
      <c r="C27" s="83"/>
      <c r="D27" s="140"/>
      <c r="E27" s="68" t="s">
        <v>41</v>
      </c>
      <c r="F27" s="39">
        <f>SUM(G27:M27)</f>
        <v>6814.08</v>
      </c>
      <c r="G27" s="69">
        <f>G33+G38</f>
        <v>6814.08</v>
      </c>
      <c r="H27" s="69">
        <f>H33+H38</f>
        <v>0</v>
      </c>
      <c r="I27" s="69">
        <f>I33+I38</f>
        <v>0</v>
      </c>
      <c r="J27" s="69">
        <f>J33+J38</f>
        <v>0</v>
      </c>
      <c r="K27" s="69">
        <f>K33+K38</f>
        <v>0</v>
      </c>
      <c r="L27" s="69">
        <f>L33+L38</f>
        <v>0</v>
      </c>
      <c r="M27" s="69">
        <f>M33+M38</f>
        <v>0</v>
      </c>
    </row>
    <row r="28" spans="1:15" ht="42.75" customHeight="1" thickBot="1">
      <c r="A28" s="119"/>
      <c r="B28" s="123"/>
      <c r="C28" s="136"/>
      <c r="D28" s="141"/>
      <c r="E28" s="30" t="s">
        <v>17</v>
      </c>
      <c r="F28" s="40">
        <f>SUM(G28:M28)</f>
        <v>10278.799999999999</v>
      </c>
      <c r="G28" s="35">
        <f>G34+G39</f>
        <v>5070</v>
      </c>
      <c r="H28" s="25">
        <f>H34+H39</f>
        <v>0</v>
      </c>
      <c r="I28" s="25">
        <f>I34+I39</f>
        <v>0</v>
      </c>
      <c r="J28" s="25">
        <f>J34+J39</f>
        <v>0</v>
      </c>
      <c r="K28" s="25">
        <f>K34+K39</f>
        <v>0</v>
      </c>
      <c r="L28" s="25">
        <f>L34+L39</f>
        <v>0</v>
      </c>
      <c r="M28" s="26">
        <f>M34+M39</f>
        <v>5208.8</v>
      </c>
    </row>
    <row r="29" spans="1:15" ht="13.5" thickBot="1">
      <c r="A29" s="60">
        <v>1</v>
      </c>
      <c r="B29" s="61">
        <v>2</v>
      </c>
      <c r="C29" s="61">
        <v>3</v>
      </c>
      <c r="D29" s="61">
        <v>4</v>
      </c>
      <c r="E29" s="61">
        <v>5</v>
      </c>
      <c r="F29" s="61">
        <v>6</v>
      </c>
      <c r="G29" s="61">
        <v>7</v>
      </c>
      <c r="H29" s="61">
        <v>8</v>
      </c>
      <c r="I29" s="62">
        <v>9</v>
      </c>
      <c r="J29" s="63">
        <v>10</v>
      </c>
      <c r="K29" s="63">
        <v>11</v>
      </c>
      <c r="L29" s="63">
        <v>12</v>
      </c>
      <c r="M29" s="64">
        <v>13</v>
      </c>
      <c r="N29" s="72"/>
    </row>
    <row r="30" spans="1:15">
      <c r="A30" s="138" t="s">
        <v>27</v>
      </c>
      <c r="B30" s="137" t="s">
        <v>28</v>
      </c>
      <c r="C30" s="92" t="s">
        <v>42</v>
      </c>
      <c r="D30" s="92"/>
      <c r="E30" s="17" t="s">
        <v>7</v>
      </c>
      <c r="F30" s="23">
        <f>F31+F32+F33+F34</f>
        <v>14326.52</v>
      </c>
      <c r="G30" s="23">
        <f t="shared" ref="G30:L30" si="7">G31+G32+G33+G34</f>
        <v>7200</v>
      </c>
      <c r="H30" s="23">
        <f t="shared" si="7"/>
        <v>291.92</v>
      </c>
      <c r="I30" s="23">
        <f t="shared" si="7"/>
        <v>0</v>
      </c>
      <c r="J30" s="23">
        <f t="shared" si="7"/>
        <v>0</v>
      </c>
      <c r="K30" s="23">
        <f t="shared" si="7"/>
        <v>450</v>
      </c>
      <c r="L30" s="23">
        <f t="shared" si="7"/>
        <v>360</v>
      </c>
      <c r="M30" s="23">
        <f>M31+M32+M34+M33</f>
        <v>6024.6</v>
      </c>
      <c r="N30" s="72"/>
    </row>
    <row r="31" spans="1:15">
      <c r="A31" s="138"/>
      <c r="B31" s="137"/>
      <c r="C31" s="92"/>
      <c r="D31" s="92"/>
      <c r="E31" s="6" t="s">
        <v>15</v>
      </c>
      <c r="F31" s="10">
        <f>G31+H31+I31+J31+K31+L31+M31</f>
        <v>1963.97</v>
      </c>
      <c r="G31" s="10">
        <v>360</v>
      </c>
      <c r="H31" s="10">
        <v>291.92</v>
      </c>
      <c r="I31" s="10">
        <v>0</v>
      </c>
      <c r="J31" s="10">
        <v>0</v>
      </c>
      <c r="K31" s="10">
        <v>450</v>
      </c>
      <c r="L31" s="10">
        <v>360</v>
      </c>
      <c r="M31" s="54">
        <v>502.05</v>
      </c>
      <c r="N31" s="72"/>
    </row>
    <row r="32" spans="1:15">
      <c r="A32" s="138"/>
      <c r="B32" s="137"/>
      <c r="C32" s="92"/>
      <c r="D32" s="92"/>
      <c r="E32" s="6" t="s">
        <v>16</v>
      </c>
      <c r="F32" s="10">
        <f>G32+H32+I32+J32+K32+L32+M32</f>
        <v>5633.1</v>
      </c>
      <c r="G32" s="10">
        <v>2620.8000000000002</v>
      </c>
      <c r="H32" s="10">
        <v>0</v>
      </c>
      <c r="I32" s="10">
        <v>0</v>
      </c>
      <c r="J32" s="10">
        <f>J31/5*30</f>
        <v>0</v>
      </c>
      <c r="K32" s="10">
        <v>0</v>
      </c>
      <c r="L32" s="10">
        <v>0</v>
      </c>
      <c r="M32" s="54">
        <f>M31/5*30</f>
        <v>3012.2999999999997</v>
      </c>
      <c r="N32" s="72"/>
    </row>
    <row r="33" spans="1:18" ht="25.5">
      <c r="A33" s="138"/>
      <c r="B33" s="137"/>
      <c r="C33" s="92"/>
      <c r="D33" s="92"/>
      <c r="E33" s="9" t="s">
        <v>41</v>
      </c>
      <c r="F33" s="10">
        <f>G33+H33+I33+J33+K33+L33+M33</f>
        <v>2419.1999999999998</v>
      </c>
      <c r="G33" s="18">
        <v>2419.1999999999998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72"/>
    </row>
    <row r="34" spans="1:18" ht="25.5">
      <c r="A34" s="138"/>
      <c r="B34" s="137"/>
      <c r="C34" s="92"/>
      <c r="D34" s="92"/>
      <c r="E34" s="9" t="s">
        <v>17</v>
      </c>
      <c r="F34" s="10">
        <f>G34+H34+I34+J34+K34+L34+M34</f>
        <v>4310.25</v>
      </c>
      <c r="G34" s="18">
        <f>G31/5*25</f>
        <v>1800</v>
      </c>
      <c r="H34" s="18">
        <v>0</v>
      </c>
      <c r="I34" s="18">
        <f>I31/5*25</f>
        <v>0</v>
      </c>
      <c r="J34" s="18">
        <f>J31/5*25</f>
        <v>0</v>
      </c>
      <c r="K34" s="18">
        <v>0</v>
      </c>
      <c r="L34" s="18">
        <v>0</v>
      </c>
      <c r="M34" s="55">
        <f>M31/5*25</f>
        <v>2510.25</v>
      </c>
    </row>
    <row r="35" spans="1:18">
      <c r="A35" s="138" t="s">
        <v>29</v>
      </c>
      <c r="B35" s="137" t="s">
        <v>30</v>
      </c>
      <c r="C35" s="92" t="s">
        <v>42</v>
      </c>
      <c r="D35" s="92"/>
      <c r="E35" s="17" t="s">
        <v>7</v>
      </c>
      <c r="F35" s="23">
        <f>SUM(G35:M35)</f>
        <v>22392.676030000002</v>
      </c>
      <c r="G35" s="23">
        <f>G36+G37+G39+G38</f>
        <v>13080</v>
      </c>
      <c r="H35" s="23">
        <f t="shared" ref="H35:M35" si="8">H36+H37+H39+H38</f>
        <v>486.54</v>
      </c>
      <c r="I35" s="23">
        <f t="shared" si="8"/>
        <v>1039.5</v>
      </c>
      <c r="J35" s="23">
        <f t="shared" si="8"/>
        <v>126</v>
      </c>
      <c r="K35" s="74">
        <f t="shared" si="8"/>
        <v>561.32602999999995</v>
      </c>
      <c r="L35" s="23">
        <f t="shared" si="8"/>
        <v>622.79</v>
      </c>
      <c r="M35" s="23">
        <f t="shared" si="8"/>
        <v>6476.52</v>
      </c>
      <c r="N35" s="72"/>
    </row>
    <row r="36" spans="1:18">
      <c r="A36" s="138"/>
      <c r="B36" s="137"/>
      <c r="C36" s="92"/>
      <c r="D36" s="92"/>
      <c r="E36" s="6" t="s">
        <v>15</v>
      </c>
      <c r="F36" s="18">
        <f>G36+H36+I36+J36+K36+L36+M36</f>
        <v>4029.8660300000001</v>
      </c>
      <c r="G36" s="10">
        <v>654</v>
      </c>
      <c r="H36" s="10">
        <v>486.54</v>
      </c>
      <c r="I36" s="10">
        <v>1039.5</v>
      </c>
      <c r="J36" s="10">
        <v>126</v>
      </c>
      <c r="K36" s="73">
        <v>561.32602999999995</v>
      </c>
      <c r="L36" s="10">
        <v>622.79</v>
      </c>
      <c r="M36" s="54">
        <v>539.71</v>
      </c>
    </row>
    <row r="37" spans="1:18">
      <c r="A37" s="138"/>
      <c r="B37" s="137"/>
      <c r="C37" s="92"/>
      <c r="D37" s="92"/>
      <c r="E37" s="6" t="s">
        <v>16</v>
      </c>
      <c r="F37" s="18">
        <f>G37+H37+I37+J37+K37+L37+M37</f>
        <v>7999.38</v>
      </c>
      <c r="G37" s="10">
        <v>4761.12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54">
        <f>M36/5*30</f>
        <v>3238.26</v>
      </c>
    </row>
    <row r="38" spans="1:18" ht="25.5">
      <c r="A38" s="138"/>
      <c r="B38" s="137"/>
      <c r="C38" s="92"/>
      <c r="D38" s="92"/>
      <c r="E38" s="9" t="s">
        <v>41</v>
      </c>
      <c r="F38" s="18">
        <f>G38+H38+I38+J38+K38+L38+M38</f>
        <v>4394.88</v>
      </c>
      <c r="G38" s="18">
        <v>4394.88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</row>
    <row r="39" spans="1:18" ht="25.5">
      <c r="A39" s="138"/>
      <c r="B39" s="137"/>
      <c r="C39" s="92"/>
      <c r="D39" s="92"/>
      <c r="E39" s="9" t="s">
        <v>17</v>
      </c>
      <c r="F39" s="18">
        <f>G39+H39+I39+J39+K39+L39+M39</f>
        <v>5968.5500000000011</v>
      </c>
      <c r="G39" s="18">
        <f>G36/5*25</f>
        <v>3270.0000000000005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55">
        <f>M36/5*25</f>
        <v>2698.55</v>
      </c>
    </row>
    <row r="40" spans="1:18" ht="17.25" customHeight="1" thickBot="1">
      <c r="A40" s="95" t="s">
        <v>20</v>
      </c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7"/>
    </row>
    <row r="41" spans="1:18" ht="27">
      <c r="A41" s="98"/>
      <c r="B41" s="102" t="s">
        <v>31</v>
      </c>
      <c r="C41" s="112"/>
      <c r="D41" s="114"/>
      <c r="E41" s="45" t="s">
        <v>26</v>
      </c>
      <c r="F41" s="42">
        <f>F42+F43</f>
        <v>12115.4</v>
      </c>
      <c r="G41" s="42">
        <f>G42+G43</f>
        <v>9332.9</v>
      </c>
      <c r="H41" s="42">
        <f t="shared" ref="H41:M41" si="9">H42+H43</f>
        <v>2782.5</v>
      </c>
      <c r="I41" s="42">
        <f t="shared" si="9"/>
        <v>0</v>
      </c>
      <c r="J41" s="42">
        <f t="shared" si="9"/>
        <v>0</v>
      </c>
      <c r="K41" s="42">
        <f t="shared" si="9"/>
        <v>0</v>
      </c>
      <c r="L41" s="42">
        <f t="shared" si="9"/>
        <v>0</v>
      </c>
      <c r="M41" s="42">
        <f t="shared" si="9"/>
        <v>0</v>
      </c>
    </row>
    <row r="42" spans="1:18" ht="17.25" customHeight="1">
      <c r="A42" s="99"/>
      <c r="B42" s="111"/>
      <c r="C42" s="113"/>
      <c r="D42" s="115"/>
      <c r="E42" s="46" t="s">
        <v>15</v>
      </c>
      <c r="F42" s="48">
        <f>F45</f>
        <v>4201.3999999999996</v>
      </c>
      <c r="G42" s="48">
        <f>G45</f>
        <v>3644.8999999999996</v>
      </c>
      <c r="H42" s="48">
        <f t="shared" ref="H42:M42" si="10">H45</f>
        <v>556.5</v>
      </c>
      <c r="I42" s="48">
        <f t="shared" si="10"/>
        <v>0</v>
      </c>
      <c r="J42" s="48">
        <f t="shared" si="10"/>
        <v>0</v>
      </c>
      <c r="K42" s="48">
        <f t="shared" si="10"/>
        <v>0</v>
      </c>
      <c r="L42" s="48">
        <f t="shared" si="10"/>
        <v>0</v>
      </c>
      <c r="M42" s="48">
        <f t="shared" si="10"/>
        <v>0</v>
      </c>
    </row>
    <row r="43" spans="1:18" ht="15.75" customHeight="1" thickBot="1">
      <c r="A43" s="99"/>
      <c r="B43" s="111"/>
      <c r="C43" s="113"/>
      <c r="D43" s="115"/>
      <c r="E43" s="46" t="s">
        <v>16</v>
      </c>
      <c r="F43" s="48">
        <f>F46</f>
        <v>7914</v>
      </c>
      <c r="G43" s="48">
        <f>G46</f>
        <v>5688</v>
      </c>
      <c r="H43" s="48">
        <f t="shared" ref="H43:M43" si="11">H46</f>
        <v>2226</v>
      </c>
      <c r="I43" s="48">
        <f t="shared" si="11"/>
        <v>0</v>
      </c>
      <c r="J43" s="48">
        <f t="shared" si="11"/>
        <v>0</v>
      </c>
      <c r="K43" s="48">
        <f t="shared" si="11"/>
        <v>0</v>
      </c>
      <c r="L43" s="48">
        <f t="shared" si="11"/>
        <v>0</v>
      </c>
      <c r="M43" s="48">
        <f t="shared" si="11"/>
        <v>0</v>
      </c>
    </row>
    <row r="44" spans="1:18" ht="16.5" customHeight="1">
      <c r="A44" s="151" t="s">
        <v>43</v>
      </c>
      <c r="B44" s="153" t="s">
        <v>23</v>
      </c>
      <c r="C44" s="91" t="s">
        <v>48</v>
      </c>
      <c r="D44" s="91" t="s">
        <v>22</v>
      </c>
      <c r="E44" s="21" t="s">
        <v>7</v>
      </c>
      <c r="F44" s="19">
        <f>F45+F46</f>
        <v>12115.4</v>
      </c>
      <c r="G44" s="19">
        <f>G45+G46</f>
        <v>9332.9</v>
      </c>
      <c r="H44" s="19">
        <f t="shared" ref="H44:M44" si="12">H45+H46</f>
        <v>2782.5</v>
      </c>
      <c r="I44" s="19">
        <f t="shared" si="12"/>
        <v>0</v>
      </c>
      <c r="J44" s="19">
        <f t="shared" si="12"/>
        <v>0</v>
      </c>
      <c r="K44" s="19">
        <f t="shared" si="12"/>
        <v>0</v>
      </c>
      <c r="L44" s="19">
        <f t="shared" si="12"/>
        <v>0</v>
      </c>
      <c r="M44" s="19">
        <f t="shared" si="12"/>
        <v>0</v>
      </c>
    </row>
    <row r="45" spans="1:18" ht="26.25" customHeight="1">
      <c r="A45" s="152"/>
      <c r="B45" s="154"/>
      <c r="C45" s="92"/>
      <c r="D45" s="92"/>
      <c r="E45" s="7" t="s">
        <v>15</v>
      </c>
      <c r="F45" s="12">
        <f>F49+F54</f>
        <v>4201.3999999999996</v>
      </c>
      <c r="G45" s="12">
        <f>G49+G54</f>
        <v>3644.8999999999996</v>
      </c>
      <c r="H45" s="12">
        <f t="shared" ref="H45:M45" si="13">H49+H54</f>
        <v>556.5</v>
      </c>
      <c r="I45" s="12">
        <f t="shared" si="13"/>
        <v>0</v>
      </c>
      <c r="J45" s="12">
        <f t="shared" si="13"/>
        <v>0</v>
      </c>
      <c r="K45" s="12">
        <f t="shared" si="13"/>
        <v>0</v>
      </c>
      <c r="L45" s="12">
        <f t="shared" si="13"/>
        <v>0</v>
      </c>
      <c r="M45" s="12">
        <f t="shared" si="13"/>
        <v>0</v>
      </c>
    </row>
    <row r="46" spans="1:18" ht="15" customHeight="1" thickBot="1">
      <c r="A46" s="152"/>
      <c r="B46" s="154"/>
      <c r="C46" s="92"/>
      <c r="D46" s="92"/>
      <c r="E46" s="7" t="s">
        <v>16</v>
      </c>
      <c r="F46" s="12">
        <f>F50+F55</f>
        <v>7914</v>
      </c>
      <c r="G46" s="12">
        <f>G50+G55</f>
        <v>5688</v>
      </c>
      <c r="H46" s="12">
        <f t="shared" ref="H46:M46" si="14">H50+H55</f>
        <v>2226</v>
      </c>
      <c r="I46" s="12">
        <f t="shared" si="14"/>
        <v>0</v>
      </c>
      <c r="J46" s="12">
        <f t="shared" si="14"/>
        <v>0</v>
      </c>
      <c r="K46" s="12">
        <f t="shared" si="14"/>
        <v>0</v>
      </c>
      <c r="L46" s="12">
        <f t="shared" si="14"/>
        <v>0</v>
      </c>
      <c r="M46" s="12">
        <f t="shared" si="14"/>
        <v>0</v>
      </c>
      <c r="N46" s="49"/>
      <c r="O46" s="49"/>
      <c r="P46" s="49"/>
      <c r="Q46" s="49"/>
      <c r="R46" s="49"/>
    </row>
    <row r="47" spans="1:18" ht="12.75" customHeight="1" thickBot="1">
      <c r="A47" s="60">
        <v>1</v>
      </c>
      <c r="B47" s="61">
        <v>2</v>
      </c>
      <c r="C47" s="61">
        <v>3</v>
      </c>
      <c r="D47" s="61">
        <v>4</v>
      </c>
      <c r="E47" s="61">
        <v>5</v>
      </c>
      <c r="F47" s="61">
        <v>6</v>
      </c>
      <c r="G47" s="61">
        <v>7</v>
      </c>
      <c r="H47" s="61">
        <v>8</v>
      </c>
      <c r="I47" s="62">
        <v>9</v>
      </c>
      <c r="J47" s="63">
        <v>10</v>
      </c>
      <c r="K47" s="63">
        <v>11</v>
      </c>
      <c r="L47" s="63">
        <v>12</v>
      </c>
      <c r="M47" s="64">
        <v>13</v>
      </c>
    </row>
    <row r="48" spans="1:18" ht="15" customHeight="1">
      <c r="A48" s="81" t="s">
        <v>21</v>
      </c>
      <c r="B48" s="79" t="s">
        <v>33</v>
      </c>
      <c r="C48" s="91" t="s">
        <v>49</v>
      </c>
      <c r="D48" s="93" t="s">
        <v>22</v>
      </c>
      <c r="E48" s="44" t="s">
        <v>7</v>
      </c>
      <c r="F48" s="41">
        <f>F49+F50</f>
        <v>10599.2</v>
      </c>
      <c r="G48" s="41">
        <f t="shared" ref="G48:M48" si="15">G49+G50</f>
        <v>7816.7</v>
      </c>
      <c r="H48" s="41">
        <f t="shared" si="15"/>
        <v>2782.5</v>
      </c>
      <c r="I48" s="41">
        <f t="shared" si="15"/>
        <v>0</v>
      </c>
      <c r="J48" s="41">
        <f t="shared" si="15"/>
        <v>0</v>
      </c>
      <c r="K48" s="41">
        <f t="shared" si="15"/>
        <v>0</v>
      </c>
      <c r="L48" s="41">
        <f t="shared" si="15"/>
        <v>0</v>
      </c>
      <c r="M48" s="41">
        <f t="shared" si="15"/>
        <v>0</v>
      </c>
      <c r="N48" s="71"/>
      <c r="O48" s="71"/>
    </row>
    <row r="49" spans="1:14" ht="13.5" customHeight="1">
      <c r="A49" s="82"/>
      <c r="B49" s="80"/>
      <c r="C49" s="92"/>
      <c r="D49" s="94"/>
      <c r="E49" s="46" t="s">
        <v>15</v>
      </c>
      <c r="F49" s="43">
        <f t="shared" ref="F49:K50" si="16">F51</f>
        <v>2685.2</v>
      </c>
      <c r="G49" s="43">
        <f t="shared" si="16"/>
        <v>2128.6999999999998</v>
      </c>
      <c r="H49" s="43">
        <f t="shared" si="16"/>
        <v>556.5</v>
      </c>
      <c r="I49" s="43">
        <f t="shared" si="16"/>
        <v>0</v>
      </c>
      <c r="J49" s="43">
        <f t="shared" si="16"/>
        <v>0</v>
      </c>
      <c r="K49" s="43">
        <f t="shared" si="16"/>
        <v>0</v>
      </c>
      <c r="L49" s="43">
        <v>0</v>
      </c>
      <c r="M49" s="43">
        <v>0</v>
      </c>
      <c r="N49" s="71"/>
    </row>
    <row r="50" spans="1:14">
      <c r="A50" s="82"/>
      <c r="B50" s="80"/>
      <c r="C50" s="92"/>
      <c r="D50" s="94"/>
      <c r="E50" s="46" t="s">
        <v>16</v>
      </c>
      <c r="F50" s="43">
        <f t="shared" si="16"/>
        <v>7914</v>
      </c>
      <c r="G50" s="43">
        <f t="shared" si="16"/>
        <v>5688</v>
      </c>
      <c r="H50" s="43">
        <f t="shared" si="16"/>
        <v>2226</v>
      </c>
      <c r="I50" s="43">
        <f t="shared" si="16"/>
        <v>0</v>
      </c>
      <c r="J50" s="43">
        <f t="shared" si="16"/>
        <v>0</v>
      </c>
      <c r="K50" s="43">
        <f t="shared" si="16"/>
        <v>0</v>
      </c>
      <c r="L50" s="43">
        <v>0</v>
      </c>
      <c r="M50" s="43">
        <v>0</v>
      </c>
      <c r="N50" s="71"/>
    </row>
    <row r="51" spans="1:14" ht="19.5" customHeight="1">
      <c r="A51" s="87" t="s">
        <v>32</v>
      </c>
      <c r="B51" s="85" t="s">
        <v>50</v>
      </c>
      <c r="C51" s="83" t="s">
        <v>18</v>
      </c>
      <c r="D51" s="83" t="s">
        <v>22</v>
      </c>
      <c r="E51" s="6" t="s">
        <v>15</v>
      </c>
      <c r="F51" s="13">
        <f>SUM(G51:M51)</f>
        <v>2685.2</v>
      </c>
      <c r="G51" s="13">
        <v>2128.6999999999998</v>
      </c>
      <c r="H51" s="13">
        <v>556.5</v>
      </c>
      <c r="I51" s="13">
        <v>0</v>
      </c>
      <c r="J51" s="13">
        <v>0</v>
      </c>
      <c r="K51" s="13">
        <v>0</v>
      </c>
      <c r="L51" s="43">
        <v>0</v>
      </c>
      <c r="M51" s="43">
        <v>0</v>
      </c>
    </row>
    <row r="52" spans="1:14" ht="31.5" customHeight="1" thickBot="1">
      <c r="A52" s="88"/>
      <c r="B52" s="86"/>
      <c r="C52" s="84"/>
      <c r="D52" s="84"/>
      <c r="E52" s="6" t="s">
        <v>16</v>
      </c>
      <c r="F52" s="13">
        <f>SUM(G52:M52)</f>
        <v>7914</v>
      </c>
      <c r="G52" s="13">
        <v>5688</v>
      </c>
      <c r="H52" s="13">
        <v>2226</v>
      </c>
      <c r="I52" s="13">
        <v>0</v>
      </c>
      <c r="J52" s="13">
        <v>0</v>
      </c>
      <c r="K52" s="13">
        <v>0</v>
      </c>
      <c r="L52" s="43">
        <v>0</v>
      </c>
      <c r="M52" s="43">
        <v>0</v>
      </c>
    </row>
    <row r="53" spans="1:14" ht="12.75" customHeight="1">
      <c r="A53" s="81" t="s">
        <v>47</v>
      </c>
      <c r="B53" s="79" t="s">
        <v>19</v>
      </c>
      <c r="C53" s="91" t="s">
        <v>52</v>
      </c>
      <c r="D53" s="93">
        <v>2014</v>
      </c>
      <c r="E53" s="44" t="s">
        <v>7</v>
      </c>
      <c r="F53" s="41">
        <f>F54+F55</f>
        <v>1516.2</v>
      </c>
      <c r="G53" s="41">
        <f t="shared" ref="G53:M53" si="17">G54+G55</f>
        <v>1516.2</v>
      </c>
      <c r="H53" s="41">
        <f t="shared" si="17"/>
        <v>0</v>
      </c>
      <c r="I53" s="41">
        <f t="shared" si="17"/>
        <v>0</v>
      </c>
      <c r="J53" s="41">
        <f t="shared" si="17"/>
        <v>0</v>
      </c>
      <c r="K53" s="41">
        <f t="shared" si="17"/>
        <v>0</v>
      </c>
      <c r="L53" s="41">
        <f t="shared" si="17"/>
        <v>0</v>
      </c>
      <c r="M53" s="41">
        <f t="shared" si="17"/>
        <v>0</v>
      </c>
    </row>
    <row r="54" spans="1:14">
      <c r="A54" s="82"/>
      <c r="B54" s="80"/>
      <c r="C54" s="92"/>
      <c r="D54" s="94"/>
      <c r="E54" s="46" t="s">
        <v>15</v>
      </c>
      <c r="F54" s="43">
        <f>F56</f>
        <v>1516.2</v>
      </c>
      <c r="G54" s="43">
        <f>G56</f>
        <v>1516.2</v>
      </c>
      <c r="H54" s="43">
        <f t="shared" ref="H54:M54" si="18">H56</f>
        <v>0</v>
      </c>
      <c r="I54" s="43">
        <f t="shared" si="18"/>
        <v>0</v>
      </c>
      <c r="J54" s="43">
        <f t="shared" si="18"/>
        <v>0</v>
      </c>
      <c r="K54" s="43">
        <f t="shared" si="18"/>
        <v>0</v>
      </c>
      <c r="L54" s="43">
        <f t="shared" si="18"/>
        <v>0</v>
      </c>
      <c r="M54" s="43">
        <f t="shared" si="18"/>
        <v>0</v>
      </c>
    </row>
    <row r="55" spans="1:14">
      <c r="A55" s="82"/>
      <c r="B55" s="80"/>
      <c r="C55" s="92"/>
      <c r="D55" s="94"/>
      <c r="E55" s="46" t="s">
        <v>16</v>
      </c>
      <c r="F55" s="43">
        <f>F57</f>
        <v>0</v>
      </c>
      <c r="G55" s="43">
        <f>G57</f>
        <v>0</v>
      </c>
      <c r="H55" s="43">
        <f t="shared" ref="H55:M55" si="19">H57</f>
        <v>0</v>
      </c>
      <c r="I55" s="43">
        <f t="shared" si="19"/>
        <v>0</v>
      </c>
      <c r="J55" s="43">
        <f t="shared" si="19"/>
        <v>0</v>
      </c>
      <c r="K55" s="43">
        <f t="shared" si="19"/>
        <v>0</v>
      </c>
      <c r="L55" s="43">
        <f t="shared" si="19"/>
        <v>0</v>
      </c>
      <c r="M55" s="43">
        <f t="shared" si="19"/>
        <v>0</v>
      </c>
    </row>
    <row r="56" spans="1:14" ht="15.75" customHeight="1">
      <c r="A56" s="87" t="s">
        <v>32</v>
      </c>
      <c r="B56" s="89" t="s">
        <v>51</v>
      </c>
      <c r="C56" s="83" t="s">
        <v>18</v>
      </c>
      <c r="D56" s="83">
        <v>2014</v>
      </c>
      <c r="E56" s="6" t="s">
        <v>15</v>
      </c>
      <c r="F56" s="13">
        <f>SUM(G56:M56)</f>
        <v>1516.2</v>
      </c>
      <c r="G56" s="13">
        <v>1516.2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</row>
    <row r="57" spans="1:14" ht="18" customHeight="1" thickBot="1">
      <c r="A57" s="88"/>
      <c r="B57" s="90"/>
      <c r="C57" s="84"/>
      <c r="D57" s="84"/>
      <c r="E57" s="20" t="s">
        <v>16</v>
      </c>
      <c r="F57" s="22">
        <f>SUM(G57:M57)</f>
        <v>0</v>
      </c>
      <c r="G57" s="22">
        <v>0</v>
      </c>
      <c r="H57" s="22">
        <v>0</v>
      </c>
      <c r="I57" s="22">
        <v>0</v>
      </c>
      <c r="J57" s="22">
        <v>0</v>
      </c>
      <c r="K57" s="22">
        <v>0</v>
      </c>
      <c r="L57" s="22">
        <v>0</v>
      </c>
      <c r="M57" s="22">
        <v>0</v>
      </c>
    </row>
    <row r="58" spans="1:14" s="8" customFormat="1" ht="13.5" customHeight="1">
      <c r="A58" s="147"/>
      <c r="B58" s="142" t="s">
        <v>34</v>
      </c>
      <c r="C58" s="91"/>
      <c r="D58" s="93" t="s">
        <v>14</v>
      </c>
      <c r="E58" s="45" t="s">
        <v>7</v>
      </c>
      <c r="F58" s="76">
        <f>F59+F60+F61+F62</f>
        <v>48834.596030000001</v>
      </c>
      <c r="G58" s="31">
        <f t="shared" ref="G58:M58" si="20">G59+G60+G61+G62</f>
        <v>29612.9</v>
      </c>
      <c r="H58" s="31">
        <f t="shared" si="20"/>
        <v>3560.96</v>
      </c>
      <c r="I58" s="31">
        <f t="shared" si="20"/>
        <v>1039.5</v>
      </c>
      <c r="J58" s="31">
        <f t="shared" si="20"/>
        <v>126</v>
      </c>
      <c r="K58" s="76">
        <f t="shared" si="20"/>
        <v>1011.3260299999999</v>
      </c>
      <c r="L58" s="31">
        <f t="shared" si="20"/>
        <v>982.79</v>
      </c>
      <c r="M58" s="31">
        <f t="shared" si="20"/>
        <v>12501.119999999999</v>
      </c>
      <c r="N58" s="70"/>
    </row>
    <row r="59" spans="1:14" s="14" customFormat="1" ht="13.5" customHeight="1">
      <c r="A59" s="148"/>
      <c r="B59" s="143"/>
      <c r="C59" s="140"/>
      <c r="D59" s="145"/>
      <c r="E59" s="46" t="s">
        <v>15</v>
      </c>
      <c r="F59" s="78">
        <f>F20+F42</f>
        <v>10195.23603</v>
      </c>
      <c r="G59" s="34">
        <f>G20+G42</f>
        <v>4658.8999999999996</v>
      </c>
      <c r="H59" s="34">
        <f>H20+H42</f>
        <v>1334.96</v>
      </c>
      <c r="I59" s="34">
        <f>I20+I42</f>
        <v>1039.5</v>
      </c>
      <c r="J59" s="34">
        <f>J20+J42</f>
        <v>126</v>
      </c>
      <c r="K59" s="78">
        <f>K20+K42</f>
        <v>1011.3260299999999</v>
      </c>
      <c r="L59" s="34">
        <f>L20+L42</f>
        <v>982.79</v>
      </c>
      <c r="M59" s="34">
        <f>M20+M42</f>
        <v>1041.76</v>
      </c>
      <c r="N59" s="70"/>
    </row>
    <row r="60" spans="1:14" s="14" customFormat="1">
      <c r="A60" s="148"/>
      <c r="B60" s="143"/>
      <c r="C60" s="140"/>
      <c r="D60" s="145"/>
      <c r="E60" s="46" t="s">
        <v>16</v>
      </c>
      <c r="F60" s="34">
        <f>F21+F43</f>
        <v>21546.48</v>
      </c>
      <c r="G60" s="11">
        <f>G21+G43</f>
        <v>13069.92</v>
      </c>
      <c r="H60" s="11">
        <f>H21+H43</f>
        <v>2226</v>
      </c>
      <c r="I60" s="11">
        <f>I21+I43</f>
        <v>0</v>
      </c>
      <c r="J60" s="11">
        <f>J21+J43</f>
        <v>0</v>
      </c>
      <c r="K60" s="11">
        <f>K21+K43</f>
        <v>0</v>
      </c>
      <c r="L60" s="11">
        <f>L21+L43</f>
        <v>0</v>
      </c>
      <c r="M60" s="24">
        <f>M21+M43</f>
        <v>6250.5599999999995</v>
      </c>
      <c r="N60" s="70"/>
    </row>
    <row r="61" spans="1:14" s="14" customFormat="1" ht="24.75" customHeight="1">
      <c r="A61" s="148"/>
      <c r="B61" s="143"/>
      <c r="C61" s="140"/>
      <c r="D61" s="145"/>
      <c r="E61" s="46" t="s">
        <v>41</v>
      </c>
      <c r="F61" s="34">
        <f>F22</f>
        <v>6814.08</v>
      </c>
      <c r="G61" s="34">
        <f>G22</f>
        <v>6814.08</v>
      </c>
      <c r="H61" s="34">
        <f t="shared" ref="H61:M61" si="21">H22</f>
        <v>0</v>
      </c>
      <c r="I61" s="34">
        <f t="shared" si="21"/>
        <v>0</v>
      </c>
      <c r="J61" s="34">
        <f t="shared" si="21"/>
        <v>0</v>
      </c>
      <c r="K61" s="34">
        <f t="shared" si="21"/>
        <v>0</v>
      </c>
      <c r="L61" s="34">
        <f t="shared" si="21"/>
        <v>0</v>
      </c>
      <c r="M61" s="34">
        <f t="shared" si="21"/>
        <v>0</v>
      </c>
      <c r="N61" s="70"/>
    </row>
    <row r="62" spans="1:14" s="14" customFormat="1" ht="26.25" thickBot="1">
      <c r="A62" s="149"/>
      <c r="B62" s="144"/>
      <c r="C62" s="144"/>
      <c r="D62" s="146"/>
      <c r="E62" s="47" t="s">
        <v>17</v>
      </c>
      <c r="F62" s="50">
        <f>F23</f>
        <v>10278.799999999999</v>
      </c>
      <c r="G62" s="50">
        <f t="shared" ref="G62:M62" si="22">G23</f>
        <v>5070</v>
      </c>
      <c r="H62" s="50">
        <f t="shared" si="22"/>
        <v>0</v>
      </c>
      <c r="I62" s="50">
        <f t="shared" si="22"/>
        <v>0</v>
      </c>
      <c r="J62" s="50">
        <f t="shared" si="22"/>
        <v>0</v>
      </c>
      <c r="K62" s="50">
        <f t="shared" si="22"/>
        <v>0</v>
      </c>
      <c r="L62" s="50">
        <f t="shared" si="22"/>
        <v>0</v>
      </c>
      <c r="M62" s="50">
        <f t="shared" si="22"/>
        <v>5208.8</v>
      </c>
      <c r="N62" s="70"/>
    </row>
    <row r="63" spans="1:14">
      <c r="F63" s="65"/>
    </row>
  </sheetData>
  <mergeCells count="62">
    <mergeCell ref="B58:B62"/>
    <mergeCell ref="D58:D62"/>
    <mergeCell ref="C58:C62"/>
    <mergeCell ref="A58:A62"/>
    <mergeCell ref="H7:M7"/>
    <mergeCell ref="H6:M6"/>
    <mergeCell ref="A35:A39"/>
    <mergeCell ref="A44:A46"/>
    <mergeCell ref="B44:B46"/>
    <mergeCell ref="B13:B14"/>
    <mergeCell ref="H1:M1"/>
    <mergeCell ref="H2:M2"/>
    <mergeCell ref="H3:M3"/>
    <mergeCell ref="H4:M4"/>
    <mergeCell ref="H5:M5"/>
    <mergeCell ref="B35:B39"/>
    <mergeCell ref="C35:C39"/>
    <mergeCell ref="C13:C14"/>
    <mergeCell ref="D13:D14"/>
    <mergeCell ref="D24:D28"/>
    <mergeCell ref="A16:M16"/>
    <mergeCell ref="C24:C28"/>
    <mergeCell ref="B30:B34"/>
    <mergeCell ref="A30:A34"/>
    <mergeCell ref="C30:C34"/>
    <mergeCell ref="D30:D34"/>
    <mergeCell ref="B41:B43"/>
    <mergeCell ref="C41:C43"/>
    <mergeCell ref="D41:D43"/>
    <mergeCell ref="A24:A28"/>
    <mergeCell ref="B24:B28"/>
    <mergeCell ref="B9:M9"/>
    <mergeCell ref="B10:M10"/>
    <mergeCell ref="B11:M11"/>
    <mergeCell ref="A18:M18"/>
    <mergeCell ref="F13:M13"/>
    <mergeCell ref="A40:M40"/>
    <mergeCell ref="A41:A43"/>
    <mergeCell ref="C44:C46"/>
    <mergeCell ref="D44:D46"/>
    <mergeCell ref="E13:E14"/>
    <mergeCell ref="B19:B23"/>
    <mergeCell ref="A19:A23"/>
    <mergeCell ref="C19:C23"/>
    <mergeCell ref="D19:D23"/>
    <mergeCell ref="D35:D39"/>
    <mergeCell ref="A56:A57"/>
    <mergeCell ref="B56:B57"/>
    <mergeCell ref="C56:C57"/>
    <mergeCell ref="D56:D57"/>
    <mergeCell ref="A48:A50"/>
    <mergeCell ref="B48:B50"/>
    <mergeCell ref="C48:C50"/>
    <mergeCell ref="D48:D50"/>
    <mergeCell ref="D53:D55"/>
    <mergeCell ref="C53:C55"/>
    <mergeCell ref="B53:B55"/>
    <mergeCell ref="A53:A55"/>
    <mergeCell ref="D51:D52"/>
    <mergeCell ref="C51:C52"/>
    <mergeCell ref="B51:B52"/>
    <mergeCell ref="A51:A52"/>
  </mergeCells>
  <phoneticPr fontId="0" type="noConversion"/>
  <pageMargins left="0.19685039370078741" right="0.19685039370078741" top="0.98425196850393704" bottom="0.19685039370078741" header="0.51181102362204722" footer="0.51181102362204722"/>
  <pageSetup paperSize="9" scale="85" orientation="landscape" r:id="rId1"/>
  <headerFooter differentFirst="1"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User05-053</cp:lastModifiedBy>
  <cp:lastPrinted>2018-12-10T07:41:10Z</cp:lastPrinted>
  <dcterms:created xsi:type="dcterms:W3CDTF">2013-04-02T02:57:08Z</dcterms:created>
  <dcterms:modified xsi:type="dcterms:W3CDTF">2018-12-10T07:50:27Z</dcterms:modified>
</cp:coreProperties>
</file>