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20" windowWidth="20730" windowHeight="11760"/>
  </bookViews>
  <sheets>
    <sheet name="Лист1" sheetId="1" r:id="rId1"/>
    <sheet name="Лист2" sheetId="2" r:id="rId2"/>
    <sheet name="Лист3" sheetId="3" r:id="rId3"/>
  </sheets>
  <definedNames>
    <definedName name="_xlnm.Print_Titles" localSheetId="0">Лист1!$10:$10</definedName>
  </definedNames>
  <calcPr calcId="14562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08" i="1" l="1"/>
  <c r="E308" i="1"/>
  <c r="D308" i="1"/>
  <c r="D23" i="1"/>
  <c r="F23" i="1"/>
  <c r="E23" i="1"/>
  <c r="D29" i="1"/>
  <c r="F29" i="1"/>
  <c r="E29" i="1"/>
  <c r="E18" i="1"/>
  <c r="E305" i="1" s="1"/>
  <c r="F19" i="1"/>
  <c r="F257" i="1" l="1"/>
  <c r="F256" i="1"/>
  <c r="F306" i="1" s="1"/>
  <c r="F254" i="1"/>
  <c r="D256" i="1"/>
  <c r="D306" i="1" s="1"/>
  <c r="G81" i="1" l="1"/>
  <c r="G75" i="1"/>
  <c r="G69" i="1"/>
  <c r="F63" i="1"/>
  <c r="E63" i="1"/>
  <c r="G57" i="1"/>
  <c r="G51" i="1"/>
  <c r="G41" i="1"/>
  <c r="G35" i="1"/>
  <c r="G29" i="1"/>
  <c r="G23" i="1"/>
  <c r="G63" i="1" l="1"/>
  <c r="G11" i="1"/>
  <c r="F298" i="1" l="1"/>
  <c r="G298" i="1" s="1"/>
  <c r="E298" i="1"/>
  <c r="D298" i="1"/>
  <c r="F291" i="1"/>
  <c r="E291" i="1"/>
  <c r="D291" i="1"/>
  <c r="G291" i="1" l="1"/>
  <c r="F284" i="1"/>
  <c r="E284" i="1"/>
  <c r="D284" i="1"/>
  <c r="G284" i="1" l="1"/>
  <c r="D266" i="1"/>
  <c r="E256" i="1"/>
  <c r="E306" i="1" s="1"/>
  <c r="F307" i="1"/>
  <c r="E257" i="1"/>
  <c r="D257" i="1"/>
  <c r="D307" i="1" s="1"/>
  <c r="E254" i="1" l="1"/>
  <c r="E307" i="1"/>
  <c r="D254" i="1"/>
  <c r="F277" i="1"/>
  <c r="G277" i="1" s="1"/>
  <c r="E277" i="1"/>
  <c r="D277" i="1"/>
  <c r="F266" i="1"/>
  <c r="E266" i="1"/>
  <c r="F247" i="1"/>
  <c r="E247" i="1"/>
  <c r="D247" i="1"/>
  <c r="F227" i="1"/>
  <c r="E227" i="1"/>
  <c r="D227" i="1"/>
  <c r="G227" i="1" l="1"/>
  <c r="G247" i="1"/>
  <c r="G254" i="1"/>
  <c r="G266" i="1"/>
  <c r="E173" i="1"/>
  <c r="F173" i="1"/>
  <c r="G173" i="1" s="1"/>
  <c r="D173" i="1"/>
  <c r="E221" i="1" l="1"/>
  <c r="F221" i="1"/>
  <c r="D221" i="1"/>
  <c r="F214" i="1"/>
  <c r="G214" i="1" s="1"/>
  <c r="E214" i="1"/>
  <c r="D214" i="1"/>
  <c r="F208" i="1"/>
  <c r="E208" i="1"/>
  <c r="D208" i="1"/>
  <c r="G208" i="1" l="1"/>
  <c r="G221" i="1"/>
  <c r="F188" i="1"/>
  <c r="E188" i="1"/>
  <c r="D188" i="1"/>
  <c r="F194" i="1"/>
  <c r="E194" i="1"/>
  <c r="D194" i="1"/>
  <c r="G188" i="1" l="1"/>
  <c r="G194" i="1"/>
  <c r="D180" i="1"/>
  <c r="F180" i="1"/>
  <c r="E180" i="1"/>
  <c r="D164" i="1"/>
  <c r="G180" i="1" l="1"/>
  <c r="G164" i="1"/>
  <c r="F148" i="1"/>
  <c r="E148" i="1"/>
  <c r="D148" i="1"/>
  <c r="G148" i="1" l="1"/>
  <c r="D142" i="1"/>
  <c r="F142" i="1"/>
  <c r="E142" i="1"/>
  <c r="F137" i="1"/>
  <c r="E137" i="1"/>
  <c r="D137" i="1"/>
  <c r="G142" i="1" l="1"/>
  <c r="G137" i="1"/>
  <c r="F125" i="1"/>
  <c r="E125" i="1"/>
  <c r="D125" i="1"/>
  <c r="F114" i="1"/>
  <c r="E114" i="1"/>
  <c r="D114" i="1"/>
  <c r="F18" i="1"/>
  <c r="E17" i="1"/>
  <c r="D18" i="1"/>
  <c r="F17" i="1" l="1"/>
  <c r="F305" i="1"/>
  <c r="D17" i="1"/>
  <c r="D305" i="1"/>
  <c r="G114" i="1"/>
  <c r="G125" i="1"/>
  <c r="G17" i="1"/>
  <c r="E108" i="1"/>
  <c r="G108" i="1" s="1"/>
  <c r="D108" i="1"/>
  <c r="F100" i="1"/>
  <c r="E100" i="1"/>
  <c r="G100" i="1" s="1"/>
  <c r="D100" i="1"/>
  <c r="F93" i="1"/>
  <c r="G93" i="1" s="1"/>
  <c r="E93" i="1"/>
  <c r="D93" i="1"/>
  <c r="F87" i="1"/>
  <c r="E87" i="1"/>
  <c r="E304" i="1" s="1"/>
  <c r="D87" i="1"/>
  <c r="G87" i="1" l="1"/>
  <c r="D304" i="1"/>
  <c r="F304" i="1"/>
  <c r="G304" i="1" s="1"/>
</calcChain>
</file>

<file path=xl/sharedStrings.xml><?xml version="1.0" encoding="utf-8"?>
<sst xmlns="http://schemas.openxmlformats.org/spreadsheetml/2006/main" count="970" uniqueCount="476">
  <si>
    <t>Приложение № 1</t>
  </si>
  <si>
    <t xml:space="preserve">к постановлению администрации </t>
  </si>
  <si>
    <t>Партизанского муниципального района</t>
  </si>
  <si>
    <t xml:space="preserve">Основные показатели, характеризующие ход реализации муниципальных программ Партизанского муниципального района за 2022 год </t>
  </si>
  <si>
    <t>№п/п</t>
  </si>
  <si>
    <t xml:space="preserve">Наименование </t>
  </si>
  <si>
    <t>Ответственный исполнитель</t>
  </si>
  <si>
    <t xml:space="preserve">Объем средств из всех источников финансирования (тыс.рублей) </t>
  </si>
  <si>
    <t xml:space="preserve"> Целевые показатели (индикаторы) </t>
  </si>
  <si>
    <t>1.</t>
  </si>
  <si>
    <t>федеральный бюджет (субсидии, субвенции, иные межбюджетные трансферты)</t>
  </si>
  <si>
    <t>краевой бюджет (субсидии, субвенции, иные межбюджетные трансферты)</t>
  </si>
  <si>
    <t>бюджет Партизанского муниципального района</t>
  </si>
  <si>
    <t>иные внебюджетные источники</t>
  </si>
  <si>
    <t>Общий отдел администрации Партизанского муниципального района</t>
  </si>
  <si>
    <t>2.</t>
  </si>
  <si>
    <t>Перечень</t>
  </si>
  <si>
    <t>Факт 2022г.</t>
  </si>
  <si>
    <t>Оценка эффективности реализации муниципальной программы</t>
  </si>
  <si>
    <t>Заплани-ровано</t>
  </si>
  <si>
    <t>чел.</t>
  </si>
  <si>
    <t>%</t>
  </si>
  <si>
    <t>Муниципальная программа «Развитие муниципальной службы администрации Партизанского муниципального района на 2022-2026 годы», всего</t>
  </si>
  <si>
    <t>км.м</t>
  </si>
  <si>
    <t>Отдел жилищного фонда администрации Партизанского муниципального района</t>
  </si>
  <si>
    <t>ед.</t>
  </si>
  <si>
    <t>План расходов  на 2022г.(в соответствии с программой)</t>
  </si>
  <si>
    <t>План расходов на 2022г  (по сводной бюджетной росписи)</t>
  </si>
  <si>
    <t>3.</t>
  </si>
  <si>
    <t xml:space="preserve"> Муниципальная  программа "Социальная поддержка населения Партизанского муниципального района" на 2021-2025 годы, утв. постановлением администрации ПМР от 31.08.2020 № 952
</t>
  </si>
  <si>
    <t>Отдел организационно-контрольной работы администрации
Партизанского муниципального района</t>
  </si>
  <si>
    <t>4.</t>
  </si>
  <si>
    <t>Муниципальная программа «Развитие культуры  Партизанского муниципального района» на 2021-2027 годы</t>
  </si>
  <si>
    <t>Подпрограмма 1 «Развитие системы дополнительного образования в области культуры Партизанского муниципального района»</t>
  </si>
  <si>
    <t>4.1.</t>
  </si>
  <si>
    <t>4.2.</t>
  </si>
  <si>
    <t>Подпрограмма 2 «Развитие учреждений культуры Партизанского муниципального района</t>
  </si>
  <si>
    <t>4.3.</t>
  </si>
  <si>
    <t>Подпрограмма 3 «Организация трудоустройства детей и подростков в учреждениях культуры Партизанского муниципального района»</t>
  </si>
  <si>
    <t>4.4.</t>
  </si>
  <si>
    <t xml:space="preserve">Отдельные мероприятия программы </t>
  </si>
  <si>
    <t>ед</t>
  </si>
  <si>
    <t>не утверждены</t>
  </si>
  <si>
    <t>5.</t>
  </si>
  <si>
    <t>Отдел сельского хозяйства администрации Партизанского мукниципального района</t>
  </si>
  <si>
    <t>шт.</t>
  </si>
  <si>
    <t>тыс.руб.</t>
  </si>
  <si>
    <t>6.</t>
  </si>
  <si>
    <t>Главный специалист 1 разряда по государственному управлению охраной труда администрации Партизанского муниципального района</t>
  </si>
  <si>
    <t>7.</t>
  </si>
  <si>
    <t>Отдел организационно-контрольной работы администрации Партизанского муниципального района</t>
  </si>
  <si>
    <t>Муниципальная программа Партизанского муниципального района
«Доступная среда» на 2022-2024 годы, утв.  постановлением  администрации Партизанского муниципальнгого района от 13.12.2021 №1245</t>
  </si>
  <si>
    <t>8.</t>
  </si>
  <si>
    <t>Муниципальная программа «Укрепление общественного здоровья населения Партизанского муниципального района» на 2021-2024 годы, утвержденная постановлением администрации Партизанского муниципального района от 15.06.2021 №576</t>
  </si>
  <si>
    <t>9.</t>
  </si>
  <si>
    <t>Муниципальная программа «Развитие архивного дела в Партизанском муниципальном районе на 2021-2023 годы», утвержденная постановлением администрации Партизанского муниципального района от 30.11.2020 №1275</t>
  </si>
  <si>
    <t>10.</t>
  </si>
  <si>
    <t>11.</t>
  </si>
  <si>
    <t xml:space="preserve">Муниципальная программа "Информационное общество Партизанского муниципального района» на 2021-2023 годы, утвержденная постановлением администрации Партизанского муниципального района" от 30.12.2020 № 1374 </t>
  </si>
  <si>
    <t>Муниципальная программа «Защита населения  и территории от чрезвычайных ситуаций, обеспечение пожарной безопасности Партизанского муниципального района» на 2021-2023 годы, утвержденная постановлением администрации Партизанского муниципального района от 11.12.2020  №1306</t>
  </si>
  <si>
    <t>12.</t>
  </si>
  <si>
    <t xml:space="preserve">Муниципальная программа «Развитие малого и среднего предпринимательства в Партизанском
муниципальном районе» на 2022-2027 годы, утвержденная постановлением администарции Партизанского муниципального района от 30.09.2021 №991
</t>
  </si>
  <si>
    <t>13.</t>
  </si>
  <si>
    <t>Муниципальная программа «Противодействие коррупции в Партизанском муниципальном районе на 2021-2023 годы», утвержденная постановлением администрации Партизанского муниципального района от 07.04.2021 №317</t>
  </si>
  <si>
    <t>14.</t>
  </si>
  <si>
    <t>семья</t>
  </si>
  <si>
    <t>Муниципальная программа «Обеспечение жильём молодых семей Партизанского муниципального района» на 2021-2025 годы, утвержденная постановлением администрации Партизанского муниципального района от 13.05.2020 №559</t>
  </si>
  <si>
    <t>Отдел по спорту и молодежной политике администрации Партизанского муниципального района</t>
  </si>
  <si>
    <t>15.</t>
  </si>
  <si>
    <t>Управление экономики администрации Партизанского муниципального района</t>
  </si>
  <si>
    <t>тыс.чел.</t>
  </si>
  <si>
    <t>млн.руб.</t>
  </si>
  <si>
    <t>16.</t>
  </si>
  <si>
    <t xml:space="preserve">Отдел капитального строительства администрации Партизанского муниципального района </t>
  </si>
  <si>
    <t xml:space="preserve">Муниципальная программа  «Реконструкция,  капитальный ремонт, ремонт объектов социально-культурного назначения Партизанского муниципального района» на 2022 год, утвержденная постановлением администрации Партизанскогом униципального района от  22.06.2022 №572 </t>
  </si>
  <si>
    <t>17.</t>
  </si>
  <si>
    <t>объект</t>
  </si>
  <si>
    <t>18.</t>
  </si>
  <si>
    <t xml:space="preserve">Отдел жизнеобеспечения  администрации Партизанского муниципального района </t>
  </si>
  <si>
    <t>Муниципальная программа "Проведение мероприятий по строительству, реконструкции, ремонту объектов коммунального назначения, проектным работам в Партизанском муниципальном районе на 2021-2023 годы", утвержденная постановлением администрации Партизанского муниципального района от 29.06.2020  №734</t>
  </si>
  <si>
    <t>19.</t>
  </si>
  <si>
    <t>км</t>
  </si>
  <si>
    <t>Муниципальная программа "Комплексная безопасность образовательных учреждений Партизанского муниципального района" на 2022-2025 годы, утвержденная постановлением администрации Партизанского муниципального района, утвержденная постакновлением администрации Партизанского муниципального района от 30.08.2021 №904</t>
  </si>
  <si>
    <t>МКУ "Управление образования" Партизанского муниципального района</t>
  </si>
  <si>
    <t>2.Оснащение образовательных учреждений  тревожными кнопками</t>
  </si>
  <si>
    <t>3.Установка и ремонт наружного ограждения по периметру территорий образовательных учреждений</t>
  </si>
  <si>
    <t>1.Оснащение образовательных учреждений  видеонаблюдением</t>
  </si>
  <si>
    <t>4. Оснащение объектов (территорий) системой наружного наружного оповещения</t>
  </si>
  <si>
    <t>5. Оборудование  объектов (территорий) системами оповещения и управления эвакуацией либо автономными системами (средствами) экстренного оповещения работников,  обучающихся и иных лиц, находящихся на объекте (территории)</t>
  </si>
  <si>
    <t xml:space="preserve">6. Осноащение объектов (территорий)  стационарными или ручтными металлоискателями </t>
  </si>
  <si>
    <t xml:space="preserve">7. Физическая охрана </t>
  </si>
  <si>
    <t>20.</t>
  </si>
  <si>
    <t>1.Увеличение степени удовлетворённости населения Партизанского муниципального района качеством предоставляемых услуг</t>
  </si>
  <si>
    <t>20.1.</t>
  </si>
  <si>
    <t>Подпрограмма 1 "Развитие системы дошкольного образования"</t>
  </si>
  <si>
    <t>Оценка эффективности реализации  подпрограммы 1</t>
  </si>
  <si>
    <t>Муниципальная программа «Развитие образования Партизанского муниципального района» на 2022-2027 годы утвержденная постановлением администрации Партизанского муниципального района от 25.11.2021       № 1190</t>
  </si>
  <si>
    <t>Показатель выполнен</t>
  </si>
  <si>
    <t>Подпрограмма  2 «Развитие системы общего образования»</t>
  </si>
  <si>
    <t>20.2.</t>
  </si>
  <si>
    <t>Оценка эффективности реализации  подпрограммы 2</t>
  </si>
  <si>
    <t>20.3.</t>
  </si>
  <si>
    <t>Подпрограмма 3 «Развитие системы дополнительного образования, отдыха, оздоровления и занятости детей и подростков»</t>
  </si>
  <si>
    <t>Оценка эффективности реализации  подпрограммы 3</t>
  </si>
  <si>
    <t>20.4.</t>
  </si>
  <si>
    <t>федеральный бюджет (субсидии, субвенции, иные межбюджетные трансферты</t>
  </si>
  <si>
    <t>Подпрограмма 4 "Содействие созданию в Партизанском муниципальном районе новых мест в образовательных учреждениях"</t>
  </si>
  <si>
    <t>Оценка эффективности реализации  подпрограммы 4</t>
  </si>
  <si>
    <t>Подпрограмма 4 не подлежит оценке эффективности</t>
  </si>
  <si>
    <t xml:space="preserve"> Целевые показатели (индикаторы)  Подпрограммы 4 не утверждены</t>
  </si>
  <si>
    <t>20.5.</t>
  </si>
  <si>
    <t>Подпрограмма 5 "Совершенствование организации питания в образовательных учреждениях Партизанского муниципального района"</t>
  </si>
  <si>
    <t>Оценка эффективности реализации  подпрограммы 5</t>
  </si>
  <si>
    <t>20.6.</t>
  </si>
  <si>
    <t>Подпрограмма 6  "Развитие и поддержка педагогических кадров"</t>
  </si>
  <si>
    <t>Оценка эффективности реализации  подпрограммы 6</t>
  </si>
  <si>
    <t>20.7.</t>
  </si>
  <si>
    <t xml:space="preserve">Отдельные мероприятия муниципальной программы «Развитие образования Партизанского муниципального района» на 2022-2027 годы </t>
  </si>
  <si>
    <t>21.</t>
  </si>
  <si>
    <t xml:space="preserve"> Целевые показатели (индикаторы)  Подпрограммы 5 не утверждены</t>
  </si>
  <si>
    <t>Эффективность реализации подпрограммы 6 составила 1 и признается высокой.</t>
  </si>
  <si>
    <t>Целевые показатели (индикаторы)  отдельных мероприятий Программы не утверждены</t>
  </si>
  <si>
    <t>Показатель не запланирован на отчетный год</t>
  </si>
  <si>
    <t>Показатель не выполнен в связи  с тем, что в 2022 году истек срок эксплуатации системы оповещения. Мероприятия для достижения значения показателя не были запланированы.</t>
  </si>
  <si>
    <t xml:space="preserve">Эффективность реализации программы составила 0,94  и признается высокой. </t>
  </si>
  <si>
    <t xml:space="preserve">Показатель не выполнен по причине высокого уровня износа объектов </t>
  </si>
  <si>
    <t xml:space="preserve">Показатель выполнен </t>
  </si>
  <si>
    <t>Показатель не выполнен по причине  нарушения подрядчиком сроков по контрактам на разработку документации</t>
  </si>
  <si>
    <t xml:space="preserve">Муниципальная программа «Экономическое развитие Партизанского района на  2021-2023 годы», утвержденная постановлением администрации Партизанского муниципального района от 31.08.2020 № 951 </t>
  </si>
  <si>
    <t>1.1.  Изготовление технической документации на муниципальное имущество</t>
  </si>
  <si>
    <t>1.2. Постановка на кадастровый учет муниципального имущества</t>
  </si>
  <si>
    <t>Показатель не выполнен</t>
  </si>
  <si>
    <t>Значение показателя выполнено  на 60 % от плана</t>
  </si>
  <si>
    <t>Значение показателя выполнено  на 33% от плана</t>
  </si>
  <si>
    <t>1.4. Оценка имущества для передачи в аренду  (в том числе земельных участков)</t>
  </si>
  <si>
    <t>1.5. Оценка имущества для приватизации (в том числе земельных участков)</t>
  </si>
  <si>
    <t>1.6. Уплата налога на добавленную стоимость  от реализации имущества физическому лицу</t>
  </si>
  <si>
    <t>1. Количество мероприятий по оценке недвижимости, признании прав в отношении муниципального имущества, обеспечение приватизации и проведение предпродажной подготовки объектов приватизации, всего</t>
  </si>
  <si>
    <t>2. Количество мероприятий по землеустройству и землепользованию, всего</t>
  </si>
  <si>
    <t>2.1. Формирование и постановка                                   на государственный кадастровый учет земельных участков под объектами муниципальной собственности</t>
  </si>
  <si>
    <t>2.3.Формирование и постановка на государственный кадастровый учет земельных участков для предоставления многодетным семьям в соответствии с Законом Приморского края от 08.11.2011 № 837-КЗ   «О бесплатном предоставлении земельных участков гражданам, имеющих трех и более детей, в Приморском крае»</t>
  </si>
  <si>
    <t>2.4. Формирование и постановка на государственный кадастровый учет земельных участков для дальнейшего предоставления посредством аукционов на право заключения договоров аренды или купли-продажи земельных участков</t>
  </si>
  <si>
    <t>2.6. Формирование и постановка на государственный кадастровый учет земельных участков под многоквартирными жилыми домами</t>
  </si>
  <si>
    <t>22.</t>
  </si>
  <si>
    <t xml:space="preserve">1.3. Регистрация права собственности муниципального имущества </t>
  </si>
  <si>
    <t>2.8. Корректировка правил землепользования                 и застройки Владимиро-Александровского, Екатериновского, Золотодолинского, Новолитовского, Новицкого, и Сегреевского сельских поселений, и межселенной территории Партизанского муниципального района</t>
  </si>
  <si>
    <t xml:space="preserve">2.9. Разработка местных нормативов градостроительного проектирования Партизанского муниципального района
</t>
  </si>
  <si>
    <t>Муниципальная программа «Профилактика терроризма, экстремизма, наркомании и алкоголизма, предупреждение безнадзорности, беспризорности и правонарушений среди несовершеннолетних на территории Партизанского муниципального района» на 2022-2025 годы, утвержденная постановлением администрации Партизанского муниципального района  от 30.08.2021 №901</t>
  </si>
  <si>
    <t>23.</t>
  </si>
  <si>
    <t>Муниципальная программа «Развитие транспортного комплекса
Партизанского муниципального района» на 2021-2025 годы, утвержденная утвержденная постановлением администрации Партизанского муниципального района от 24.09.2020 №1035</t>
  </si>
  <si>
    <t>23.1.</t>
  </si>
  <si>
    <t>Подпрограмма 1  «Развитие транспортного комплекса в Партизанском муниципальном районе на 2021-2025 годы»</t>
  </si>
  <si>
    <t>Оценка эффективности реализации подпрограммы 1</t>
  </si>
  <si>
    <t>Подпрограмма 1 не подлежит оценке эффективности</t>
  </si>
  <si>
    <t>Значения целевых  индикаторов подпрограммы 1 не утверждены</t>
  </si>
  <si>
    <t>23.2.</t>
  </si>
  <si>
    <t>Подпрограмма  2 «Развитие дорожной отрасли в Партизанском муниципальном районе» на 2021-2025 годы</t>
  </si>
  <si>
    <t>Оценка эффективности реализации подпрограммы 2</t>
  </si>
  <si>
    <t>тыс.м2</t>
  </si>
  <si>
    <t>м2</t>
  </si>
  <si>
    <t>23.3.</t>
  </si>
  <si>
    <t>Подпрограмма 3 «Повышение безопасности дорожного движения в Партизанском муниципальном районе» на 2021-2025 годы</t>
  </si>
  <si>
    <t>Оценка эффективности реализации подпрограммы 3</t>
  </si>
  <si>
    <t>24.</t>
  </si>
  <si>
    <t xml:space="preserve">Оценка эффективности отдельных мероприятий </t>
  </si>
  <si>
    <t>Значение показателя выполнено на 20 % от плана</t>
  </si>
  <si>
    <t>Эффективность реализации  отдельных мероприятий  муниципальной программы «Развитие культуры  Партизанского муниципального района» на 2021-2027 годы составила 1 и  признается высокой.</t>
  </si>
  <si>
    <t>Отдел  по спорту и молодежной политике администрации Партизанского муниципального района</t>
  </si>
  <si>
    <t xml:space="preserve">Оценка эффективности реализации программы </t>
  </si>
  <si>
    <t>25.</t>
  </si>
  <si>
    <t>Муниципальная программа "Реализация Стратегии  государственной молодежной политики на территории Партизанского муниципального района" на 2021-2025 годы, утвержденная постановлением администрации Партизанского муниципального района от  28.07.2020 №827</t>
  </si>
  <si>
    <t>26.</t>
  </si>
  <si>
    <t>Муниципальная программа "Патриотическое воспитание граждан Партизанского муниципального района на 2021-2025 годы", утвержденная постановлением администрации Партизанского муниципального района от  29.07.2020 №844</t>
  </si>
  <si>
    <t>Муниципальная программа  "Проведение мероприятий по строительству, реконструкции, ремонту и содержанию объектов муниципального жилищного фонда, переселению граждан из аварийного жилищного фонда и обеспечению детей-сирот, детей, оставшихся без попечения родителей, лиц из числа детей-сирот и детей, оставшихся без попечения родителей, жилыми помещениями в Партизанском муниципальном районе на 2020-2022 годы", утвержденная  постановлением администрации ПМР от 29.05.2019 № 477</t>
  </si>
  <si>
    <t>Итого по муниципальным программам</t>
  </si>
  <si>
    <t>Единица измерения</t>
  </si>
  <si>
    <t xml:space="preserve">Эффективность реализации программы составила 0,95  и признается высокой. </t>
  </si>
  <si>
    <t>Оценка эффективности выполнения целевых индикаторов программы</t>
  </si>
  <si>
    <t>Степень эффекти-вности использования финансовых  средств</t>
  </si>
  <si>
    <t>1.Доля муниципальных правовых актов Партизанского муниципального района по вопросам муниципальной службы, соответствующих законодательству о муниципальной службе</t>
  </si>
  <si>
    <t>2.Количество муниципальных служащих, получивших дополнительное  профессиональное образование</t>
  </si>
  <si>
    <t xml:space="preserve">3.Доля проанализированных 
сведений о доходах, об имуществе и
обязательствах имущественного
характера по отношению к количеству муниципальных служащих
</t>
  </si>
  <si>
    <t>4.Доля муниципальных служащих, прошедших диспансеризацию за счет средств местного бюджета, от подлежащих диспансеризации                      в соответствующем году</t>
  </si>
  <si>
    <t>Показатель выполнен  на 93,3 % от плана по причине увольнения служащих</t>
  </si>
  <si>
    <t>Эффективность использования финансовых  средств - 94,47 %. Остаток средств связан с расходами на диспансеризацию служаших  по фактической потребности.</t>
  </si>
  <si>
    <t>Мероприятия выполнены на  92,8%. Не выполнено одно мероприятие по проведению совместных спортивно-массовых мероприятий.</t>
  </si>
  <si>
    <t xml:space="preserve">Эффективность реализации программы составила 0,76  и признается средней. </t>
  </si>
  <si>
    <t>Показатель  выполнен  на  96%  от  плана  по причине не выполнения условий контракта подрядчиком по ремонту участка дороги от пересечения с ул.Ключевая  до пересечения с ул.Заречная в с.Владимиро-Александровское протяженностью 147 м</t>
  </si>
  <si>
    <t>Показатель выполнен на 15 % от плана по причине невозможности выполнения работ из-за низкого температурного режима и ограниченных сроков выполнения работ</t>
  </si>
  <si>
    <t>Показатель выполнен на 52 % от плана  по причине невозможности выполнения работ из-за низкого температурного режима и ограниченных сроков выполнения работ</t>
  </si>
  <si>
    <t>1.Число граждан, переселенных из аварийного жилищного фонда</t>
  </si>
  <si>
    <t>2.Площадь расселенных жилых помещений аварийного жилищного фонда</t>
  </si>
  <si>
    <t>3.Количество приобретенных специализированных жилых помещений</t>
  </si>
  <si>
    <t>Недостижение показателей связано с неисполнением контракта по изъятию путем выкупа жилого помещения по адресу с.Сергеевка, ул. Путейская, д.3а, кв.6. Контракт не исполнен в связи с рассмотрением в Партизанском районном суде гражданского дела №2-707/2022 «О наследовании доли в общей долевой собственности в квартире».</t>
  </si>
  <si>
    <t>Эффективность использования финансовых  средств - 84,41 %. Остаток средств связан с  неиспользованием лимитов средств по исполнению судебных решений по причине отзыва исполнительных листов, а также невыполнением конттракта по изъятию путем выкупа по приичне судебного процесса о наследовании доли в жилом помещении.</t>
  </si>
  <si>
    <t xml:space="preserve">Эффективность реализации программы составила 0,99  и признается высокой. </t>
  </si>
  <si>
    <t xml:space="preserve">Мероприятия выполнены на 67%. Не в полной степени выполнены мероприятия по переселению граждан из аварийного жилищного фонда в свзяи с рассмотрением гражданского дела в суде.   </t>
  </si>
  <si>
    <t>Показатель выполнен на 95 % от плана  по причине того, что из 20-ти Почетных граждан единовременную помощь получили 19 чел., так как один из  Почетных граждан отказался от ее получения.</t>
  </si>
  <si>
    <t>Эффективность использования финансовых  средств - 98,97 %. Остаток средств связан с расходами на мероприятия по фактической потребности, отказом получателя социальной выплаты от ее получения, несостоявшимся выходом на пенсию муниципального служащего</t>
  </si>
  <si>
    <t>Мероприятия выполнены в полном объеме, за исключением выплаты единовременной материальной помощи гражданам, которым присвоено звание "Почетный гражданин Партизанского района".</t>
  </si>
  <si>
    <t>Эффективность использования финансовых  средств - 99,58 %.</t>
  </si>
  <si>
    <t>Мероприятия выполнены в полном объеме -100%.</t>
  </si>
  <si>
    <t>Эффективность использования финансовых  средств - 100 %.</t>
  </si>
  <si>
    <t xml:space="preserve">Оценка эффективности реализации подпрограммы  1 </t>
  </si>
  <si>
    <t>Эффективность использования финансовых  средств - 99,44 %.</t>
  </si>
  <si>
    <t>Эффективность использования финансовых  средств - 99,53%.</t>
  </si>
  <si>
    <t>Оценка эффективности реализации  Программы</t>
  </si>
  <si>
    <t>Эффективность использования финансовых  средств - 100%.</t>
  </si>
  <si>
    <t xml:space="preserve">Показатель выполнен на 14% от плана </t>
  </si>
  <si>
    <t>Мероприятия выполнены не в полном объеме: из утвержденного списка кандидатов на получение свидетельств о праве на получение социальной выплаты на приобретение (строительство) жилого помещения в количестве 7 человек, только 1 участник получил выплату из краевого бюджета по причине недостаточного финансирования из вышестоящих бюджетов.</t>
  </si>
  <si>
    <t xml:space="preserve">Среднне достижение плановых значений  целевых индикаторов составило 100 %  от плана. </t>
  </si>
  <si>
    <t xml:space="preserve">Среднее  достижение плановых значений  целевых индикаторов составило 98 %  от плана. </t>
  </si>
  <si>
    <t xml:space="preserve">Среднее достижение плановых значений  целевых индикаторов составило 100 %  от плана. </t>
  </si>
  <si>
    <t xml:space="preserve">Среднее достижение плановых значений  целевых индикаторов составило  14%  от плана. </t>
  </si>
  <si>
    <t xml:space="preserve">Среднее достижение плановых ханчений целевых индикаторов составило 98,3 %  от плана. </t>
  </si>
  <si>
    <t xml:space="preserve">Среднее достижение плановых значений целевых индикаторов составило 79 %  от плана. </t>
  </si>
  <si>
    <t>Муниципальное казенное учреждение «Управление культуры» Партизанского муниципального района</t>
  </si>
  <si>
    <t>1.Количество участников, получивших свидетельства о праве на получение социальной выплаты на приобретение (строительство) жилого помещения</t>
  </si>
  <si>
    <t>2.Финансирование программы из местного бюджета</t>
  </si>
  <si>
    <t>1.Численность муниципальных
служащих Партизанского
муниципального района,
получивших пенсию
за выслугу лет</t>
  </si>
  <si>
    <t>2.Доля гражданам, которым
присвоено звание «Почетный
гражданин Партизанского района»,
получивших единовременную
материальную помощь, от общего
количества граждан, которым
присвоено звание «Почетный
гражданин Партизанского
муниципального района»</t>
  </si>
  <si>
    <t xml:space="preserve">3.Доля детей в возрасте от 3 до
14 лет из многодетных семей,
признанных в установленном
порядке малообеспеченными,
участвующих в мероприятиях
Программы, к общему числу
детей данной возрастной
категории из многодетных
малообеспеченных семей,
зарегистрированных на
территории Партизанского
муниципального района
</t>
  </si>
  <si>
    <t>Муниципальная программа «Устойчивое развитие сельских территорий Партизанского муниципального района на 2021-2025 годы» , утвержденная постановлением  администрации Партизанского муниципальнгого района от 17.08.2020 №901</t>
  </si>
  <si>
    <t xml:space="preserve">Муниципальная  программа  «Улучшение условий труда в муниципальных учреждениях 
Партизанского муниципального района на 2022-2026 годы»утвержденная постановлением  администрации Партизанского муниципальнгого района от 30.08.2021 №902
</t>
  </si>
  <si>
    <t xml:space="preserve">Среднее достижение плановых значений  целевых индикаторов составило  100%  от плана. </t>
  </si>
  <si>
    <t>1.Снижение удельного веса рабочих мест, не отвечающих санитарно-гигиеническим нормам</t>
  </si>
  <si>
    <t>2.Доля обученных руководителей и специалистов по вопросам охраны и условий труда к общему числу руководителей и специалистов муниципальных учреждений</t>
  </si>
  <si>
    <t>3.Проведение районных смотров-конкурсов по охране труда</t>
  </si>
  <si>
    <t>Эффективность использования финансовых  средств - 88,45%. Остаток средств связан с оплатой мероприятий по специальной оценке условий труда в МКУ "Управление образования" ПМР  в рамках  другой муниципальной программы</t>
  </si>
  <si>
    <t xml:space="preserve"> Эффективность реализации программы  составила  0,97 и признается высокой.</t>
  </si>
  <si>
    <t>Эффективность использования финансовых  средств - 95,07%.</t>
  </si>
  <si>
    <t>Мероприятия выполнены на 96% от плана. Не выполнено мероприятие по повышению квалификации педагогов, работающих с детьми -инвалидами, переподготовка инструкторов по физической культуре по причине  того, что не найдено подходящих предложений об обучении</t>
  </si>
  <si>
    <t>1.Доля муниципальных объектов социальной инфраструктуры в приоритетных сферах жизнедеятельности инвалидов и других маломобильных групп населения, соответствующих требованиям доступности, среди общего числа муниципальных объектов социальной инфраструктуры в приоритетных сферах жизнедеятельности инвалидов и других маломобильных групп населения</t>
  </si>
  <si>
    <t xml:space="preserve">2. Доля инвалидов - членов общества инвалидов Партизанского района, охваченных социально значимыми мероприятиями Программы, по отношению к общему числу инвалидов - членов общества инвалидов Партизанского района                     </t>
  </si>
  <si>
    <t>3.Доля вовлеченности инвалидов и других маломобильных граждан  (вне  зависимости от возраста) в мероприятия общественной, культурной и спортивной направленности, от общего числа инвалидов</t>
  </si>
  <si>
    <t xml:space="preserve"> Эффективность реализации программы  составила  1 и признается высокой.</t>
  </si>
  <si>
    <t xml:space="preserve">1.Доля учащихся образовательных учреждений, принявших участие в  мероприятиях, определенных Программой от общего количества учащихся  </t>
  </si>
  <si>
    <t xml:space="preserve">2.Доля взрослого населения Партизанского муниципального района в организациях всех организационно - правовых форм собственности, прошедшего флюорографическое обследование в рамках предупреждения распространения туберкулеза от общего количества  взрослого населения </t>
  </si>
  <si>
    <t xml:space="preserve">3.Количество посещений мероприятий (встречи, беседы, акции, выставки, конкурсы), направленных на информирование граждан о здоровом образе жизни, пользе физической активности, отказе от вредных привычек </t>
  </si>
  <si>
    <t>1.Количество закартонированных дел муниципального архива</t>
  </si>
  <si>
    <t xml:space="preserve">2.Доля описаний архивных фондов, включенных в базу «Архивный фонд» и научно-справочного аппарата  </t>
  </si>
  <si>
    <t xml:space="preserve">3.Количество наиболее востребованных архивных документов, переведенных в электронную форму
</t>
  </si>
  <si>
    <t>4.Среднее число пользователей архивной информацией</t>
  </si>
  <si>
    <t>ед.хр.</t>
  </si>
  <si>
    <t>1.Сокращено время оказания государственных и муниципальных услуг</t>
  </si>
  <si>
    <t>2.Доля государственных и муниципальных услуг, предоставленных без нарушения регламентного срока</t>
  </si>
  <si>
    <t>3.Доля массовых социально значимых государственных и муниципальных услуг, доступных в электронном виде</t>
  </si>
  <si>
    <t>4.Сокращено количество нарушений сроков оказания массовых социально значимых государственных и муниципальных услуг</t>
  </si>
  <si>
    <t>5.Обеспечена возможность предоставления массовых социально значимых услуг в электронном виде администрацией Партизанского муниципального района</t>
  </si>
  <si>
    <t>Архивный отдел администрации Партизанского муниципального района</t>
  </si>
  <si>
    <t xml:space="preserve">Среднее достижение плановых значений  целевых индикаторов составило  76%  от плана. </t>
  </si>
  <si>
    <t>Отдел информационных технологий и безопасности администрации Партизанского муниципального района</t>
  </si>
  <si>
    <t>1.Доля взрослого неработающего населения на проведение учений и тренировок по гражданской обороне</t>
  </si>
  <si>
    <t>2. Охват населения оповещаемого системой оповещения</t>
  </si>
  <si>
    <t>3. Доля населения, охваченного противопожарной пропагандой и информированием об угрозах чрезвычайных и способов защиты от них</t>
  </si>
  <si>
    <t>4.Протяженность  водных объектов (рек, ручьев, притоков рек), на которых проведены аварийно-восстановительные работы по расчистке русел и береговой линии от наносов, завалов, заторов для уменьшения риска расширения зоны подтопления</t>
  </si>
  <si>
    <t>5.Число  утилизированных и захороненных погибших домашних животных при ликвидации чрезвычайных ситуаций природного и техногенного характера</t>
  </si>
  <si>
    <t xml:space="preserve">6.Доля чипированных и стерилизованных животных без владельцев от общей численности животных без владельцев </t>
  </si>
  <si>
    <t>Мероприятия выполнены на 97 % от плана. Не выполнено мероприятие по созданию и стимулированию добровольных пожарных дружин, добровольных пожарных объединений.</t>
  </si>
  <si>
    <t>Эффективность использования финансовых  средств - 98,09%. Остаток средств свзяан с неиспользованием резерва на мероприятия по предупреждению и ликвидации последствий чрезвычайных ситуаций и стихийных бедствий в зимний период, и неисполнением мероприятия по созданию добровольных пожарных дружин.</t>
  </si>
  <si>
    <t>1.Доля малых предприятий в производстве товаров и услуг Партизанского муниципального района</t>
  </si>
  <si>
    <t>2.Доля граждан, занятых в малом и среднем   предпринимательстве  в общей численности занятых в экономике   района</t>
  </si>
  <si>
    <t>Выполнение основных мероприятий программы, подпрограммы</t>
  </si>
  <si>
    <t>Мероприятия выполнены на 100% от плана</t>
  </si>
  <si>
    <t xml:space="preserve">Среднее достижение плановых значений  целевых индикаторов составило  97%  от плана. </t>
  </si>
  <si>
    <t xml:space="preserve">Эффективность реализации программы составила 0,99 и признается высокой. </t>
  </si>
  <si>
    <t xml:space="preserve">3.Количество субъектов малого и среднего предпринимательства, физических лиц, применяющих специальный налоговый режим                </t>
  </si>
  <si>
    <t xml:space="preserve">Показатель выполнен за счет активного перехода физических лиц в категорию самозанятых.  </t>
  </si>
  <si>
    <t>Показатель выполнен на 95 % от плана  по причине  снижения числа субъектов малого предпринимательства на 16 ед. до  682 ед., что связано с ограничениями периода пандемии, экономической и политической ситуацией в стране</t>
  </si>
  <si>
    <t>1.Количество посещений культурных мероприятий на 1 жителя</t>
  </si>
  <si>
    <t>2.Доля детей, обучающихся в детской школе искусств, к общему количеству детей, проживающих на территории муниципального образования</t>
  </si>
  <si>
    <t>1.Среднее годовое число детей, получивших дополнительное образование</t>
  </si>
  <si>
    <t>2.Количество победителей и призеров конкурсов различных уровней (международные, всероссийские, краевые,  отраслевые)</t>
  </si>
  <si>
    <t>3.Количество проведенных культурно-просветительских мероприятий, концертов, конкурсов, фестивалей, выставок в рамках образовательной деятельности</t>
  </si>
  <si>
    <t>1.Количество мероприятий МКУ «РДК» ПМР</t>
  </si>
  <si>
    <t>2.Количество посетителей  МКУ «РДК» ПМР</t>
  </si>
  <si>
    <t>3.Количество мероприятий МКУ «РИКМ» ПМР</t>
  </si>
  <si>
    <t>4.Количество посетителей  МКУ «РИКМ» ПМР</t>
  </si>
  <si>
    <t>5.Доступ к справочно-поисковому аппарату</t>
  </si>
  <si>
    <t>6.Количество посещений Интернет сайта библиотеки (количество обращений в стационарном и удаленном режиме пользователей к электронным информационным ресурсам</t>
  </si>
  <si>
    <t>7.Охват населения территории библиотечным обслуживанием (отношение количества пользователей к числу жителей, проживающих в зоне обслуживания)</t>
  </si>
  <si>
    <t>8.Количество просмотров сайта</t>
  </si>
  <si>
    <t>1.Количество несовершеннолетних граждан в возрасте от 14 до 18 лет, временно трудоустроенных в свободное от учебы время, в том числе в каникулярный период</t>
  </si>
  <si>
    <t>Показатель выполнен на 97 % от плана по причине снижения занятых в малом и среднем предпринимательстве (с 2464 чел.  до 2393 чел.)</t>
  </si>
  <si>
    <t xml:space="preserve">Эффективность реализации программы составила 0,92 и признается высокой. </t>
  </si>
  <si>
    <t>1.Доля нормативных правовых актов, принятых органами местного самоуправления, и их проектов, прошедших антикоррупционную экспертизу, от общего количества нормативных правовых актов, принятых в отчетном периоде</t>
  </si>
  <si>
    <t>2.Принятие административных регламентов предоставления муниципальных услуг на 100%   от утвержденного Реестра муниципальных услуг</t>
  </si>
  <si>
    <t>3.Уровень удовлетворенности заявителей качеством предоставления муниципальных услуг</t>
  </si>
  <si>
    <t>4. Доля жалоб граждан на действие (бездействие) администрации района от общего количества обращений (включая заявления о предоставлении муниципальных услуг), поступивших                                   в администрацию района в отчетном периоде</t>
  </si>
  <si>
    <t>5.Количество материалов по противодействию коррупции, опубликованных в средствах массовой информации, размещенных на официальном сайте</t>
  </si>
  <si>
    <t>6.Отсутствие (наличие) нарушений законодательства о муниципальной службе, противодействии коррупции</t>
  </si>
  <si>
    <t>7.Отсутствие (наличие) нарушений законодательства в сфере размещения муниципальных заказов, выявленных контролирующими органами</t>
  </si>
  <si>
    <t>8.Отсутствие (наличие) нарушений законодательства в ходе проверок предоставления муниципальных услуг, реализации недвижимого муниципального имущества</t>
  </si>
  <si>
    <t>9.Наличие (отсутствие) вступивших в законную силу решений судов, арбитражных судов о признании недействительными нормативных правовых актов администрации ненормативных правовых актов, незаконными решений и действий (бездействия) администрации района и ее должностных лиц</t>
  </si>
  <si>
    <t>Показатель не выполнен по причине предоставления муниципальными служащими неполных и недостоверных сведений</t>
  </si>
  <si>
    <t xml:space="preserve">Среднее достижение плановых значений  целевых индикаторов составило  78%  от плана. </t>
  </si>
  <si>
    <t>Мероприятия выполнены на 98% от плана</t>
  </si>
  <si>
    <t xml:space="preserve">Отдел по гражданской обороне, чрезвычайным ситуациям                         и пожарной безопасности администрации Партизанского муниципального района </t>
  </si>
  <si>
    <t>Юридический отдел администрации Партизанского муниципального района</t>
  </si>
  <si>
    <t>1.Количество молодых семей, получивших свидетельства о праве на получение социальной выплаты на приобретение (строительство) жилого помещения</t>
  </si>
  <si>
    <t>2.Доля молодых семей, улучшивших жилищные условия (в том числе с использованием ипотечных жилищных кредитов и займов), от общего числа запланированных семей</t>
  </si>
  <si>
    <t xml:space="preserve">Среднее достижение плановых значений  целевых индикаторов составило  75%  от плана. </t>
  </si>
  <si>
    <t xml:space="preserve">Эффективность реализации программы составила 0,88 и признается средней. </t>
  </si>
  <si>
    <t>Показатель выполнен на 60% от плана по причине того, что составы семей -претендентов на получение социальной выплаты увеличились, что не было учтено в первоначальном расчете.</t>
  </si>
  <si>
    <t>Показатель выполнен на 90% от плана  по причине того, что составы семей -претендентов на получение социальной выплаты увеличились, что не было учтено в первоначальном расчете.</t>
  </si>
  <si>
    <t>Мероприятия выполнены на 89% от плана. Не выполнено в полном объеме запланированное мероприятие по выдаче молодым семьям свидетельств на приобретение жилья</t>
  </si>
  <si>
    <t>Лимиты средств в бюджете не предусмотрены</t>
  </si>
  <si>
    <t xml:space="preserve">Эффективность реализации программы составила 1 и признается высокой. </t>
  </si>
  <si>
    <t>Муниципальная программа «Развитие внутреннего и въездного туризма на территории Партизанского , муниципального района на 2021-2026 годы» ,  утвержденная постановлением администрации Партизанскогом униципального района от 23.04.2021 №386</t>
  </si>
  <si>
    <t xml:space="preserve">Запланированное мероприятие выполнено на 100% </t>
  </si>
  <si>
    <t>Отдел капитального строительства администрации Партизанского муниципального района</t>
  </si>
  <si>
    <t>1.Численность граждан, размещенных в коллективных средствах размещения</t>
  </si>
  <si>
    <t xml:space="preserve">2.Количество мест в коллективных средствах размещения </t>
  </si>
  <si>
    <t xml:space="preserve">3.Объем платных туристских услуг </t>
  </si>
  <si>
    <t>4.Численность работников занятых в туриндустрии</t>
  </si>
  <si>
    <t xml:space="preserve">1.Уровень износа объектов коммунальной инфраструктуры и электрохозяйства по видам:
</t>
  </si>
  <si>
    <t xml:space="preserve">    1.1.сети водоснабжения</t>
  </si>
  <si>
    <t xml:space="preserve">    1.2. сети канализации</t>
  </si>
  <si>
    <t xml:space="preserve">   1.3. тепловые сети</t>
  </si>
  <si>
    <t xml:space="preserve">    1.4. сети электроснабжения</t>
  </si>
  <si>
    <t xml:space="preserve">   1.5.котельное оборудование</t>
  </si>
  <si>
    <t>2.Доля ненормативных потерь коммунальных ресурсов в суммарном их объеме, поданном в сеть, по видам:</t>
  </si>
  <si>
    <t xml:space="preserve">   2.1.вода</t>
  </si>
  <si>
    <t xml:space="preserve">   2.2.электроэнергия</t>
  </si>
  <si>
    <t xml:space="preserve">   2.3.тепловая энергия</t>
  </si>
  <si>
    <t xml:space="preserve">3.Количество технологических сбоев на объектах теплоснабжения и инженерных сетях    </t>
  </si>
  <si>
    <t>4.Количество разработанных комплепктов проектно-сметной документации на строительство, реконструкцию, капитальный ремонт оббъектов жилищно-коммунального и социкультурного назначения</t>
  </si>
  <si>
    <t>5.Ликвидация несанкционированных свалок на территории Партизанского муниципального района</t>
  </si>
  <si>
    <t>6.Содержание мест захоронения на территории Партизанского муниципального района</t>
  </si>
  <si>
    <t>1.Проведение работ на объектах социальной сферы по ремонту, капитальному ремонту отдельных конструктивных элементов зданий муниципальной собственности.</t>
  </si>
  <si>
    <t xml:space="preserve">1.Развитие сети муниципальных общеобразовательных учреждений сельской местности:
введение в действие учебных мест в муниципальных общеобразовательных учреждениях
</t>
  </si>
  <si>
    <t xml:space="preserve">Эффективность использования финансовых  средств - 55,49 %. Остаток средств свзяан с невыполнением запланированных мероприятий по программе. </t>
  </si>
  <si>
    <t xml:space="preserve">Среднее достижение плановых значений  целевых индикаторов составило  83 % от плана. </t>
  </si>
  <si>
    <t xml:space="preserve">Мероприятия выполнены на 100% </t>
  </si>
  <si>
    <t>Эффективность использования финансовых  средств - 96,03%.</t>
  </si>
  <si>
    <t>1.Доля охвата детей дошкольного возраста услугами дошкольного образования</t>
  </si>
  <si>
    <t>2.Выполнение планового показателя по количеству детодней</t>
  </si>
  <si>
    <t>3.Уровень заболеваемости</t>
  </si>
  <si>
    <t>4.Посещаемость детьми дошкольных образовательных учреждений</t>
  </si>
  <si>
    <t>5.Охват детей дошкольного возраста коррекционным образованием</t>
  </si>
  <si>
    <t xml:space="preserve">6.Уровень обеспеченности персоналом (педагогический, административный, младший обслуживающий персонал) дошкольных учреждений </t>
  </si>
  <si>
    <t xml:space="preserve">Среднее достижение плановых значений  целевых индикаторов составило  98 % от плана. </t>
  </si>
  <si>
    <t xml:space="preserve">Мероприятия выполнены на  100 % </t>
  </si>
  <si>
    <t>Эффективность использования финансовых  средств - 97,51%. Остаток средств связан с образовашейся экономией по закупочным процедурам.</t>
  </si>
  <si>
    <t>1.Увеличение доли учащихся, обучающихся по новым федеральным государственным образовательным стандартам начального, основного общего образования</t>
  </si>
  <si>
    <t>2.Увеличение доли численности учащихся 10 - 11 классов, обучающихся по программам профильного обучения</t>
  </si>
  <si>
    <t>3.Доля лиц, сдавших единый государственных экзамен по русскому языку и математике, в общей численности выпускников муниципальных общеобразовательных учреждений, участвующих в ЕГЭ по данным предметам</t>
  </si>
  <si>
    <t>Эффективность использования финансовых  средств - 96,06 %. Остаток средств связан с образовашейся экономией по закупочным процедурам.</t>
  </si>
  <si>
    <t>Показатель выполнен на 97,2 % от плана. Невыполнение показателя связано с временной приостановкой посещений детских садов для восстановления качества воды по нормам СанПиН после ливневых дождей</t>
  </si>
  <si>
    <t>Показатель выполнен на 89,7 % от плана. Невыполнение показателя связано началом обучения по новым ФГОС только учащимися 1 и 5 классов, план сформирован по учащимся 1-5 классов</t>
  </si>
  <si>
    <t>Показатель выполнен на 99,2 % от плана. Невыполнение показателя связано с тем, что один школьник СОШ с.Сергеевка не сдал ЭГЭ по предмету "Математика"</t>
  </si>
  <si>
    <t xml:space="preserve">Среднее достижение плановых значений  целевых индикаторов составило 97  % от плана. </t>
  </si>
  <si>
    <t>Эффективность реализации подпрограммы 1 составила 0,98 и является высокой.</t>
  </si>
  <si>
    <t>1.Увеличение удельного веса численности обучающихся муниципальных общеобразовательных учреждений Партизанского муниципального района в возрасте 5 - 18 лет, имеющих возможность по выбору получать доступные услуги дополнительного образования в муниципальных учреждениях дополнительного образования детей Партизанского муниципального района</t>
  </si>
  <si>
    <t>2.Доля детей и подростков, обучающихся в общеобразовательных учреждениях Партизанского муниципального района и охваченных различными формами отдыха, оздоровления и занятости в каникулярное время</t>
  </si>
  <si>
    <t>3.Доля детей находящихся в трудной жизненной ситуации, охваченных всеми формами отдыха  и оздоровления, от общего числа детей 5-17 лет, находящихся в трудной жизненной ситуации</t>
  </si>
  <si>
    <t>4.Обеспечение временного трудоустройства несовершеннолетних граждан в возрасте от 14 до  18 лет в период летних каникул и в свободное                 от учебы время</t>
  </si>
  <si>
    <t>5.Функционирование лагерей с дневным пребыванием для детей на базе общеобразовательных учреждений</t>
  </si>
  <si>
    <t>6.Доля детей в возрасте от 5 до 18 лет, использующих сертификаты дополнительного образования в статусе сертификатов персонифицированного финансирования</t>
  </si>
  <si>
    <t>Эффективность использования финансовых  средств - 99,78 %.</t>
  </si>
  <si>
    <t xml:space="preserve">Среднее достижение плановых значений  целевых индикаторов составило 86  % от плана. </t>
  </si>
  <si>
    <t>Эффективность реализации подпрограммы 2 составила 0,98 и является высокой.</t>
  </si>
  <si>
    <t>Эффективность реализации подпрограммы 3 составила 0,79 и признается средней.</t>
  </si>
  <si>
    <t>Показатель выполнен на 45 % от плана. Невыполнение по причине увеличения МРОТ при стабильном уровне лимитов бюджетных ассигнований</t>
  </si>
  <si>
    <t>Показатель выполнен на 92,8 % от плана. Невыполнение в связи с отуствием работы пришкольного лагеря в МКОУ СОШ с.Голубовка</t>
  </si>
  <si>
    <t>Показатель выполнен на 67,4 %. Невыполнение показателя связано с с увольнением педагога детского объединения "Роботехника"</t>
  </si>
  <si>
    <t>Мероприятия выполнены на  75%  от запланированных. Не выполнено мероприятие по обеспечению персонифицированного финансирования дополнительного образования детей. Не в полной степени реализованы мероприятия: по организации временного трудоустройства несовершеннолетних граждан в свободное от учебы время и в период летних каникул (8 учреждений трудоустроили детей от 14 запланированных для трудоустройства), медицинскому  осмотру работников лагерей с дневным пребыванием детей, на базе общеобразовательных учреждений (10 учреждений получили денежные средства на прохождение медосмотра при плане 14 учреждений).</t>
  </si>
  <si>
    <t>Мероприятия не запланированы</t>
  </si>
  <si>
    <t>Эффективность реализации Подпрограммы 5 составила  0,31 и признается неудовлетворительной.</t>
  </si>
  <si>
    <t xml:space="preserve">Мероприятия выполнены на  67% от запланированных.        Не выполнено мероприятие в полном объеме по организации питания обучающихся за счет родительской платы (только 2 учреждения из 14 запланированных организовали горячее питание за счет средств родительской платы)  </t>
  </si>
  <si>
    <t>Эффективность использования финансовых  средств - 26,39 %. Невыполнение финансирования связано с невыполнением плана расходов на питание за счет родительской платы.</t>
  </si>
  <si>
    <t>Эффективность использования финансовых  средств - 98,56 %.</t>
  </si>
  <si>
    <t>1.Снижение доли дефицита педагогических работников муниципальных образовательных учреждений в муниципальных образовательных учреждениях Партизанского муниципального района</t>
  </si>
  <si>
    <t>2.Увеличение доли педагогических работников муниципальных образовательных учреждений Партизанского муниципального района, прошедших повышение квалификации</t>
  </si>
  <si>
    <t>3.Увеличение доли педагогических работников муниципальных образовательных учреждений Партизанского муниципального района, владеющих современными информационными технологиями</t>
  </si>
  <si>
    <t>4.Увеличение доли педагогических работников муниципальных образовательных учреждений Партизанского муниципального района, принимающих участие в муниципальных, региональных, всероссийских конкурсах</t>
  </si>
  <si>
    <t>5.Увеличение доли педагогических работников муниципальных образовательных учреждений Партизанского муниципального района, аттестованных на первую и высшую квалификационные категории</t>
  </si>
  <si>
    <t xml:space="preserve">Среднее достижение плановых значений  целевых индикаторов составило  100% от плана. </t>
  </si>
  <si>
    <t>Показатель на 98,8%.</t>
  </si>
  <si>
    <t>Показатель выполнен на 99,3 % от плана. Показатель не выполнен по причине прохождения аттестации не всеми педагогами</t>
  </si>
  <si>
    <t>Эффективность реализации  отдельных мероприятий муниципальной программы «Развитие образования Партизанского муниципального района» на 2022-2027 годы составила  0,66 и признается удовлетворительной.</t>
  </si>
  <si>
    <t>Эффективность использования финансовых  средств - 97,06 %. Остаток средств связан с уменьшением числа родителей (законных представителей), которые являются получателями компенсации части взимаемой платы за присмотр и уход за детьми, посещающими образовательные учреждения</t>
  </si>
  <si>
    <t xml:space="preserve">Оценка эффективности реализации  отдельных мероприятий программы </t>
  </si>
  <si>
    <t>Показатель не выполнен по причине отсутствия потребности в оценке имущества для приватизации</t>
  </si>
  <si>
    <t>Показатель не выполнен по причине отсутствия реализации</t>
  </si>
  <si>
    <t>Покаазтель выполнен на 50 % от плана по причине того, что на данные цели были привлечены иные земельные участки, свободные от прав третьих лиц, уже стоящие на государственном кадастровом учете</t>
  </si>
  <si>
    <t>2.5. Формирование и постановка на государственный кадастровый учет земельных участков для строительства жилых домов   с целью переселения граждан из ветхого  и аварийного жилья</t>
  </si>
  <si>
    <t>2.2. Формирование и постановка на государственный кадастровый учет земельных участков для предоставления молодым семьям и семьям с двумя детьми в соответствии  с Законом Приморского края от 27.09.2013   № 250-КЗ «О бесплатном предоставлении земельных участков для индивидуального жилищного строительства на территории Приморского края»</t>
  </si>
  <si>
    <t xml:space="preserve">Показатель не выполнен по причине отсутствия реализации мероприятий по предоставлению земельных участков молодым семьям и семьям с двумя детьми </t>
  </si>
  <si>
    <t xml:space="preserve">Среднее достижение плановых значений  целевых индикаторов составило  35,2% от плана. </t>
  </si>
  <si>
    <t xml:space="preserve">Эффективность реализации программы составила 0,65 и признается удовлетворительной. </t>
  </si>
  <si>
    <t>2.10. Оцифровка границ населенных пунктов Партизанского муниципального района</t>
  </si>
  <si>
    <t>Эффективность использования финансовых  средств - 95,61 %. Неполное освоение средств произошло по мероприятиям по управлению муниципальной собственностью, а именно по обеспечению деятельности муниципальных учреждений (муниципального  казенного  учреждения «Административно-хозяйственное управление»  Партизанского   муниципального района)</t>
  </si>
  <si>
    <t xml:space="preserve">Показатель выполнен на 59% от плана. </t>
  </si>
  <si>
    <t xml:space="preserve">Среднее достижение плановых значений  целевых индикаторов составило  52 % от плана. </t>
  </si>
  <si>
    <t>1.Количество преступлений, совершенных несовершеннолетними</t>
  </si>
  <si>
    <t>2.Количество зарегистрированных несовершеннолетних, находящихся в алкогольном опьянении</t>
  </si>
  <si>
    <t>3.Количество зарегистрированных несовершеннолетних, находящихся в наркотическом опьянении</t>
  </si>
  <si>
    <t>4.Доля несовершеннолетних, участвующих в реализации мероприятий (проектов, программ) по профилактике терроризма, экстремизма, правонарушений наркомании и незаконного оборота наркотиков (от общего числа несовершеннолетних)</t>
  </si>
  <si>
    <t>5.Доля несовершеннолетних, находящихся в трудной жизненной ситуации, в социально опасном положении, вовлеченные в проекты в сфере реабилитации, социальной адаптации  и профилактики асоциального поведения (от общего числа детей, находящихся в трудной жизненной ситуации)</t>
  </si>
  <si>
    <t>Эффективность использования финансовых  средств - 75 %. Остаток средств связан с невыполнением запланированных мероприятий.</t>
  </si>
  <si>
    <t>Мероприятия выполнены на  86 %  от плана.  Не выполнено  мероприятие по участию в комплексной оперативно-профилактической операции «Мак» с целью выявления и уничтожения незаконных посевов мака и дикорастущей конопли, пресечения заготовки, переработки и сбыта наркосодержащих растений по причине отсутствия своевременной информации по данному вопросу от органов полиции и антинаркотической комиссии мунципального района, а также невыполненем закупки материалов и оборудования по уничтожению наркосодержащих растений.</t>
  </si>
  <si>
    <t>1.Доля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t>
  </si>
  <si>
    <t>1.Количество пассажиров, перевезенных автомобильным транспортом по муниципальным маршрутам</t>
  </si>
  <si>
    <t>2.Доля фактически выполненных пассажирских перевозок (рейсов) от запланированных по действующим  муниципальным маршрутам</t>
  </si>
  <si>
    <t>Отдел дорожного хозяйства и транспорта администрации Партизанского муниципального района</t>
  </si>
  <si>
    <t xml:space="preserve">1.Прирост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ремонта автомобильных дорог </t>
  </si>
  <si>
    <t>2.Площадь автомобильных дорог общего пользования местного значения  с переходным типом покрытия, по которым осуществляется комплекс работ по летнему содержанию (с учетом цикличности работ)</t>
  </si>
  <si>
    <t>3.Площадь автомобильных дорог общего пользования местного значения, по которым осуществляется комплекс работ по зимнему содержанию (с учетом цикличности работ)</t>
  </si>
  <si>
    <t xml:space="preserve">4.Площадь восстановленных тротуаров автомобильных дорог с асфальтобетонным покрытием </t>
  </si>
  <si>
    <t>5.Протяженность автомобильных дорог общего пользования местного значения,по которым осуществляется комплекс аварийно-восстановительных работ</t>
  </si>
  <si>
    <t xml:space="preserve"> 6.Количество мостовых сооружений, водопропускных труб, по которым осуществляется комплекс аварийно-восстановительных работ</t>
  </si>
  <si>
    <t xml:space="preserve">7.Количество искусственных дорожных сооружений (мостовых сооружений, водопропускных труб) на дорогах, на которых проведен ремонт </t>
  </si>
  <si>
    <t xml:space="preserve">8.Протяженность восстановленных водоотводных кюветов  ливневой канализации в результате ремонта  автомобильных дорог </t>
  </si>
  <si>
    <t>9.Восстановленных водопропускных  труб, лотков системы водоотвода, ливневой канализации в результате ремонта  автомобильных дорог</t>
  </si>
  <si>
    <t xml:space="preserve">Среднее достижение плановых значений  целевых индикаторов составило  83% от плана. </t>
  </si>
  <si>
    <t>Показатель выполнен на 71% от плана по причине планируемого расторжения контрактов на выполнение работ по профилированию дорог с грунтовым покрытием по всем сельским поселениям  в связи с обстоятельствами форс-мажор, возникшими после прохождения тайфуна Хиннамнор 05-06 сентября 2022г., которые не позволили исполнить условия контрактов</t>
  </si>
  <si>
    <t>Эффективность использования финансовых  средств - 0 %</t>
  </si>
  <si>
    <t xml:space="preserve">1.Количество комплектов дорожной разметки на пешеходных переходах, на которых проведены работы по нанесению (обновлению) </t>
  </si>
  <si>
    <t>2.Количество вновь установленных дорожных знаков на автомобильных дорогах общего пользования местного значения (замена, установка новых</t>
  </si>
  <si>
    <t>3.Прирост количества пешеходных переходов, обустроенных светофорами Т7</t>
  </si>
  <si>
    <t xml:space="preserve">4.Количество комплектов дорожной разметки «искусственная неровность», на которых проведены работы по нанесению (обновлению) </t>
  </si>
  <si>
    <t>5.Прирост количества автопавильонов по школьным маршрутам движения на внутрипоселковых дорогах</t>
  </si>
  <si>
    <t>6.Прирост количества комплексов автономного освещения автопавильонов по школьным маршрутам движения на внутрипоселковых дорогах</t>
  </si>
  <si>
    <t>Мероприятия не выполнены. Не выполнено запланированное меропряитие   по разработке комплексной схемы организации дорожного движения.</t>
  </si>
  <si>
    <t>1.Доля детей и молодежи (возраст 3-29 лет), систематически занимающиеся физической культурой и спортом</t>
  </si>
  <si>
    <t>2.Доля граждан среднего возраста (женщины 30-54 года мужчины 30-59 лет), систематически занимающиеся физической культурой и спортом</t>
  </si>
  <si>
    <t>3.Доля граждан старшего возраста (женщины 55-79 лет, мужчины 60-79 лет), систематически занимающиеся физической культурой и спортом</t>
  </si>
  <si>
    <t>4.Уровень обеспеченности граждан спортивными сооружениями исходя из единовременной пропускной способности объектов спорта</t>
  </si>
  <si>
    <t>5.Количество установленных спортивных сооружений</t>
  </si>
  <si>
    <t>Показатель выполнен на 80 % от плана.</t>
  </si>
  <si>
    <t xml:space="preserve"> Эффективность реализации программы составила 0,7  и признается удовлетворительной. </t>
  </si>
  <si>
    <t>Эффективность использования финансовых  средств - 59,6%. Остаток средств связан с невыполнением запланированных мероприятий.</t>
  </si>
  <si>
    <t>Мероприятия выполнены на  75%  от плана. Не  выполнено мероприятие по реконструкции стадиона  в с.Владимиро-Александровское по ул.Р.Зорге, так как не получены ассигнования из краевого бюджета.</t>
  </si>
  <si>
    <t>Показатель не выполнен в связи с отсутствием лимитов средств по мероприятиям по его достижению</t>
  </si>
  <si>
    <t xml:space="preserve">1.Доля молодых людей в возрасте от 14 до 30 лет, участвующих в реализации мероприятий (проектов, 
2. программ)по отрасли «Молодежная политика», от 
общей численности молодежи в возрасте от 14 до 30 лет 
</t>
  </si>
  <si>
    <t>2.Доля молодых людей в возрасте от 14 до 30 лет, являющихся постоянными членами детских и молодежных общественных объединений</t>
  </si>
  <si>
    <t>ффективность реализации программы составила 0,91  и признается высокой</t>
  </si>
  <si>
    <t xml:space="preserve"> Эффективность реализации программы составила 0,99  и признается высокой. </t>
  </si>
  <si>
    <t xml:space="preserve">Среднее достижение плановых значений  целевых индикаторов составило   100%  от плана. </t>
  </si>
  <si>
    <t>Эффективность использования финансовых  средств - 81%. Остаток средств связан с невыполнением запланированных мероприятий.</t>
  </si>
  <si>
    <t xml:space="preserve">1.Доля детей и молодежи, входящих в состав общественных объединений и организаций патриотической направленности, патриотических клубов и движений от общего количества молодых людей в возрасте от 6 до 30 лет </t>
  </si>
  <si>
    <t>2.Доля населения, участвующего в реализации мероприятий программы</t>
  </si>
  <si>
    <t>3.Наличие преступлений на почве экстремизма, межноциональных и межконцессионных отношений в молодежной среде</t>
  </si>
  <si>
    <t>Мероприятия выполнены на 100%  от плана.</t>
  </si>
  <si>
    <t>Эффективность использования финансовых  средств - 99,76%.</t>
  </si>
  <si>
    <t>Показатель не выполнен по причине  вступления в законную силу решений судов о бездействии администрации района по вопросам дорожной деятельности и транспортного обслуживания населения, антитеррористической безопасности образовательных учреждений</t>
  </si>
  <si>
    <t>Муниципальная программа «Развитие физической культуры и спорта в Партизанском муниципальном районе" на 2021-2024 годы,  утвержденная постановлением администрации Партизанского муниципального района от  25.06.2020 №710</t>
  </si>
  <si>
    <t>Мероприятия выполнены на  67%  от плана. Не выполнены мероприятия   по   корректировке схемы территориального планирования Партизанского муниципального района, генеральных планов Владимиро-Александровского, Екатериновского, Золотодолинского, Новолитовского, Новицкого, и Сегреевского сельских поселени, корректировке правил землепользования                 и застройки Владимиро-Александровского, Екатериновского, Золотодолинского, Новолитовского, Новицкого, и Сегреевского сельских поселений, и межселенной территории Партизанского муниципального района, формированию и постановке на государственный кадастровый учет земельных участков для предоставления молодым семьям и семьям с двумя детьми,  оцифровке границ населенных пунктов Партизанского муниципального района</t>
  </si>
  <si>
    <t xml:space="preserve">2.7. Корректировка схемы территориального планирования Партизанского муниципального района, генеральных планов Владимиро-Александровского, Екатериновского, Золотодолинского, Новолитовского, Новицкого, и Сергеевского сельских поселений.
</t>
  </si>
  <si>
    <t xml:space="preserve">Эффективность реализации программы составила 0,97  и признается высокой. </t>
  </si>
  <si>
    <t xml:space="preserve">Эффективность реализации подпрограммы 1 составила 1  и признается высокой. </t>
  </si>
  <si>
    <t>Эффективность реализации подпрограммы 2 составила 0,99 и  признается высокой.</t>
  </si>
  <si>
    <t>Эффективность реализации подпрограммы 3 составила 1 и признается высокой.</t>
  </si>
  <si>
    <t xml:space="preserve"> Эффективность реализации программы  составила  0,64 и признается  неудовлетворительной.</t>
  </si>
  <si>
    <t xml:space="preserve"> Эффективность реализации программы  составила  0,96 и признается высокой.</t>
  </si>
  <si>
    <t xml:space="preserve">Эффективность реализации программы составила 0,98 и признается высокой. </t>
  </si>
  <si>
    <t xml:space="preserve">Эффективность реализации программы составила 0,71  и признается удовлетворительной. </t>
  </si>
  <si>
    <t xml:space="preserve">Эффективность реализации программы составила 0,62  и признается неудовлетворительной. </t>
  </si>
  <si>
    <t xml:space="preserve">Эффективность реализации подпрограммы 2  составила 0,62  и признается неудовлетворительной. </t>
  </si>
  <si>
    <t xml:space="preserve">Эффективность реализации подпрограммы 3 составила 0  и признается неудовлетворительной. </t>
  </si>
  <si>
    <t xml:space="preserve">Достигнуто </t>
  </si>
  <si>
    <t>Управление по распоряжению муниципальной собственностью  администрации Партизанского муниципального района, отдел архитектуры и градостроительства администрации Партизанского муниципального района</t>
  </si>
  <si>
    <t xml:space="preserve">Эффективность использования финансовых  средств - 38,72 %. Остаток средств связан с невыполнением запланированных мероприятий. Основная сумма неосвоенных средств (156 590,4 тыс.руб.) приходится на краевые субсидии резервного фонда Правительства Приморского края на выполнение неотложных аварийно- -восстановительных работ по устранению  последствий ЧС природного характера, возникшей в результате затяжных дождей и прохождения тайфуна Хиннамнор с 05 по07 сентября 2022г., освоение составило 24,7 %. </t>
  </si>
  <si>
    <t>Показатели по уровню износа не выполнены в связи с недостаточным объемом капитальных вложений в объекты коммунальной инфраструктуры, а также  в связи с выделением финансовых средств для ликвидации последствий чрезвычайной ситуации при наступлении отрицательных температур воздуха, что не позволило выполнить восстановительные работы</t>
  </si>
  <si>
    <t>Муниципальная программа "Строительство Новолитовской общеобразовательной школы на 220 учащихся с блоком 4-х дошкольных групп Партизанский район, Приморский край" на 2012-2023 годы, утвержденная постановлением администрации Партизанского муниципального района от 16.11.2011 №633</t>
  </si>
  <si>
    <t xml:space="preserve">Начальник управления экономики </t>
  </si>
  <si>
    <t>Н.С.Цицилина</t>
  </si>
  <si>
    <t>Мероприятия выполнены на  63 %  от плана.  Не выполнены мероприятия: ремонт  участка дороги от пересечения с ул.Ключевая  до пересечения с ул.Заречная в с.Владимиро-Александровское; шесть контрактов на выполнение 2-го цикла работ по профилированию дорог с грунтовым покрытием по всем сельским поселениям, мероприятия по выполнению неотложных аварийно-восстановительных работ на автодорогах  и инженерных сооружениях на них, пострадавших в результате прохождения тайфуна Хиннамнор с 05 по 06 сентября 2022г. в связи  с  невозможностью выполнения работ из-за низкого температурного режима, ограниченных сроков выполнения работ и большого объема работ.</t>
  </si>
  <si>
    <t>Мероприятия выполнены на 92 %  от плана. Были отменены два мероприятия по проведению Школьной Лиги КВН  в связи со сложной политической ситуацией в стране.</t>
  </si>
  <si>
    <t xml:space="preserve">Показатель выполнен. Ликвидация свалок проведена без финансовых затрат за счет  выявленных арендатров земельных участков </t>
  </si>
  <si>
    <t>Мероприятия выполнены на 55%  от плана. Не выполнены мероприятия: 1)   по разработке  проектно-сметной документации для строительства очистных сооружений в с.Владимиро-Александровское,  с.Екатериновка, с.Новицкое по причине  нарушения подрядчиком сроков по контрактам на разработку документации, контракты продлены по договоренности сторон. 2).  по ликвидации последствий чрезвычайной ситуации, вызванной сильными ливневыми дождями при прохождении тайфуна Хиннамнор 05-06 сентября 2022г. за счет резервного фонда Правительства Приморского края, на объектах водоснабжения и водоотведения  по причине невозможности выполнения работ в связи с резким понижением температуры наружного воздуха  (уведомление о выделении средств от 07.12.2022). 3).  по демонтажу башни Рожновского  по ул.Ручейная в с.Сергеевка</t>
  </si>
  <si>
    <t>Показатель выполнен на 92,2% от плана.Невыполнение показателя связано с тем, что по   110 заявлениям  по желанию родителей  отложена очередь на более поздний срок</t>
  </si>
  <si>
    <t xml:space="preserve">Эффективность реализации программы составила 0,6 и признается неудовлетворительной. </t>
  </si>
  <si>
    <t xml:space="preserve"> от 31.03.2023 № 236</t>
  </si>
  <si>
    <t xml:space="preserve">Среднее достижение плановых значений целевых индикаторов составило 69% от плана.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</si>
</sst>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2"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sz val="10"/>
      <color theme="1"/>
      <name val="Calibri"/>
      <family val="2"/>
      <charset val="204"/>
      <scheme val="minor"/>
    </font>
    <font>
      <sz val="10"/>
      <color indexed="8"/>
      <name val="Times New Roman"/>
      <family val="1"/>
      <charset val="204"/>
    </font>
    <font>
      <sz val="10"/>
      <color theme="1"/>
      <name val="Times New Roman"/>
      <family val="1"/>
      <charset val="204"/>
    </font>
    <font>
      <b/>
      <sz val="10"/>
      <color theme="1"/>
      <name val="Times New Roman"/>
      <family val="1"/>
      <charset val="204"/>
    </font>
    <font>
      <b/>
      <sz val="10"/>
      <color theme="1"/>
      <name val="Calibri"/>
      <family val="2"/>
      <charset val="204"/>
      <scheme val="minor"/>
    </font>
    <font>
      <b/>
      <sz val="11"/>
      <color theme="1"/>
      <name val="Calibri"/>
      <family val="2"/>
      <charset val="204"/>
      <scheme val="minor"/>
    </font>
    <font>
      <b/>
      <sz val="11"/>
      <name val="Times New Roman"/>
      <family val="1"/>
      <charset val="204"/>
    </font>
    <font>
      <sz val="11"/>
      <name val="Times New Roman"/>
      <family val="1"/>
      <charset val="204"/>
    </font>
    <font>
      <b/>
      <sz val="12"/>
      <color theme="1"/>
      <name val="Times New Roman"/>
      <family val="1"/>
      <charset val="204"/>
    </font>
    <font>
      <sz val="12"/>
      <color theme="1"/>
      <name val="Calibri"/>
      <family val="2"/>
      <charset val="204"/>
      <scheme val="minor"/>
    </font>
    <font>
      <sz val="10"/>
      <name val="Times New Roman"/>
      <family val="1"/>
      <charset val="204"/>
    </font>
    <font>
      <sz val="10.5"/>
      <color theme="1"/>
      <name val="Times New Roman"/>
      <family val="1"/>
      <charset val="204"/>
    </font>
    <font>
      <sz val="18"/>
      <color indexed="8"/>
      <name val="Times New Roman"/>
      <family val="1"/>
      <charset val="204"/>
    </font>
    <font>
      <sz val="18"/>
      <color indexed="8"/>
      <name val="Calibri"/>
      <family val="2"/>
      <charset val="204"/>
    </font>
    <font>
      <sz val="14"/>
      <color indexed="8"/>
      <name val="Times New Roman"/>
      <family val="1"/>
      <charset val="204"/>
    </font>
    <font>
      <sz val="12"/>
      <color indexed="8"/>
      <name val="Times New Roman"/>
      <family val="1"/>
      <charset val="204"/>
    </font>
    <font>
      <sz val="12"/>
      <color indexed="8"/>
      <name val="Calibri"/>
      <family val="2"/>
      <charset val="204"/>
    </font>
    <font>
      <b/>
      <sz val="10"/>
      <name val="Times New Roman"/>
      <family val="1"/>
      <charset val="204"/>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s>
  <cellStyleXfs count="1">
    <xf numFmtId="0" fontId="0" fillId="0" borderId="0"/>
  </cellStyleXfs>
  <cellXfs count="405">
    <xf numFmtId="0" fontId="0" fillId="0" borderId="0" xfId="0"/>
    <xf numFmtId="0" fontId="0" fillId="0" borderId="0" xfId="0" applyAlignment="1"/>
    <xf numFmtId="0" fontId="3" fillId="0" borderId="0" xfId="0" applyFont="1"/>
    <xf numFmtId="49" fontId="4" fillId="0" borderId="0" xfId="0" applyNumberFormat="1" applyFont="1" applyBorder="1" applyAlignment="1">
      <alignment horizontal="center"/>
    </xf>
    <xf numFmtId="49" fontId="4" fillId="2" borderId="0" xfId="0" applyNumberFormat="1" applyFont="1" applyFill="1" applyBorder="1" applyAlignment="1">
      <alignment horizontal="center"/>
    </xf>
    <xf numFmtId="0" fontId="1" fillId="0" borderId="16" xfId="0" applyFont="1" applyFill="1" applyBorder="1"/>
    <xf numFmtId="0" fontId="1" fillId="0" borderId="1" xfId="0" applyFont="1" applyFill="1" applyBorder="1" applyAlignment="1">
      <alignment vertical="center"/>
    </xf>
    <xf numFmtId="0" fontId="1" fillId="0" borderId="1" xfId="0" applyFont="1" applyFill="1" applyBorder="1" applyAlignment="1">
      <alignment vertical="center" wrapText="1"/>
    </xf>
    <xf numFmtId="0" fontId="1" fillId="0" borderId="16" xfId="0" applyFont="1" applyFill="1" applyBorder="1" applyAlignment="1">
      <alignment vertical="center"/>
    </xf>
    <xf numFmtId="0" fontId="1" fillId="0" borderId="1" xfId="0" applyFont="1" applyFill="1" applyBorder="1" applyAlignment="1">
      <alignment vertical="top" wrapText="1"/>
    </xf>
    <xf numFmtId="0" fontId="1" fillId="0" borderId="16" xfId="0" applyFont="1" applyFill="1" applyBorder="1" applyAlignment="1">
      <alignment wrapText="1"/>
    </xf>
    <xf numFmtId="0" fontId="1" fillId="0" borderId="1" xfId="0" applyFont="1" applyFill="1" applyBorder="1" applyAlignment="1">
      <alignment wrapText="1"/>
    </xf>
    <xf numFmtId="0" fontId="1" fillId="0" borderId="1" xfId="0" applyFont="1" applyFill="1" applyBorder="1"/>
    <xf numFmtId="0" fontId="2" fillId="0" borderId="16" xfId="0" applyFont="1" applyFill="1" applyBorder="1" applyAlignment="1">
      <alignment wrapText="1"/>
    </xf>
    <xf numFmtId="2" fontId="2" fillId="0" borderId="16" xfId="0" applyNumberFormat="1" applyFont="1" applyFill="1" applyBorder="1" applyAlignment="1">
      <alignment vertical="center"/>
    </xf>
    <xf numFmtId="10" fontId="2" fillId="0" borderId="16" xfId="0" applyNumberFormat="1" applyFont="1" applyFill="1" applyBorder="1" applyAlignment="1">
      <alignment horizontal="center" vertical="center" wrapText="1"/>
    </xf>
    <xf numFmtId="0" fontId="1" fillId="0" borderId="16" xfId="0" applyFont="1" applyFill="1" applyBorder="1" applyAlignment="1">
      <alignment vertical="center" wrapText="1"/>
    </xf>
    <xf numFmtId="2" fontId="1" fillId="0" borderId="1" xfId="0" applyNumberFormat="1" applyFont="1" applyFill="1" applyBorder="1"/>
    <xf numFmtId="0" fontId="5" fillId="0" borderId="1" xfId="0" applyFont="1" applyFill="1" applyBorder="1" applyAlignment="1">
      <alignment vertical="center" wrapText="1"/>
    </xf>
    <xf numFmtId="0" fontId="2" fillId="0" borderId="20" xfId="0" applyFont="1" applyFill="1" applyBorder="1" applyAlignment="1">
      <alignment vertical="center" wrapText="1"/>
    </xf>
    <xf numFmtId="0" fontId="6" fillId="0" borderId="16" xfId="0" applyFont="1" applyFill="1" applyBorder="1" applyAlignment="1">
      <alignment vertical="center" wrapText="1"/>
    </xf>
    <xf numFmtId="0" fontId="1" fillId="0" borderId="16" xfId="0" applyFont="1" applyFill="1" applyBorder="1" applyAlignment="1">
      <alignment vertical="top" wrapText="1"/>
    </xf>
    <xf numFmtId="0" fontId="2" fillId="0" borderId="2" xfId="0" applyFont="1" applyFill="1" applyBorder="1" applyAlignment="1">
      <alignment vertical="center" wrapText="1"/>
    </xf>
    <xf numFmtId="0" fontId="6" fillId="0" borderId="1" xfId="0" applyFont="1" applyFill="1" applyBorder="1" applyAlignment="1">
      <alignment wrapText="1"/>
    </xf>
    <xf numFmtId="0" fontId="2" fillId="0" borderId="3" xfId="0" applyFont="1" applyFill="1" applyBorder="1" applyAlignment="1">
      <alignment vertical="center" wrapText="1"/>
    </xf>
    <xf numFmtId="0" fontId="5" fillId="0" borderId="1" xfId="0" applyFont="1" applyFill="1" applyBorder="1" applyAlignment="1">
      <alignment wrapText="1"/>
    </xf>
    <xf numFmtId="0" fontId="0" fillId="0" borderId="2" xfId="0" applyFill="1" applyBorder="1" applyAlignment="1">
      <alignment vertical="top" wrapText="1"/>
    </xf>
    <xf numFmtId="2" fontId="2" fillId="0" borderId="16" xfId="0" applyNumberFormat="1" applyFont="1" applyFill="1" applyBorder="1"/>
    <xf numFmtId="0" fontId="0" fillId="0" borderId="16" xfId="0" applyFill="1" applyBorder="1" applyAlignment="1">
      <alignment vertical="center"/>
    </xf>
    <xf numFmtId="164" fontId="1" fillId="0" borderId="1" xfId="0" applyNumberFormat="1" applyFont="1" applyFill="1" applyBorder="1" applyAlignment="1">
      <alignment vertical="center"/>
    </xf>
    <xf numFmtId="0" fontId="0" fillId="0" borderId="1" xfId="0" applyFill="1" applyBorder="1"/>
    <xf numFmtId="0" fontId="5" fillId="0" borderId="16" xfId="0" applyFont="1" applyFill="1" applyBorder="1" applyAlignment="1">
      <alignment wrapText="1"/>
    </xf>
    <xf numFmtId="0" fontId="1" fillId="0" borderId="45" xfId="0" applyFont="1" applyFill="1" applyBorder="1" applyAlignment="1">
      <alignment vertical="center" wrapText="1"/>
    </xf>
    <xf numFmtId="2" fontId="1" fillId="0" borderId="5" xfId="0" applyNumberFormat="1" applyFont="1" applyFill="1" applyBorder="1"/>
    <xf numFmtId="0" fontId="1" fillId="0" borderId="31" xfId="0" applyFont="1" applyFill="1" applyBorder="1" applyAlignment="1">
      <alignment vertical="center" wrapText="1"/>
    </xf>
    <xf numFmtId="0" fontId="0" fillId="0" borderId="41" xfId="0" applyFill="1" applyBorder="1" applyAlignment="1">
      <alignment vertical="top"/>
    </xf>
    <xf numFmtId="0" fontId="2" fillId="0" borderId="16" xfId="0" applyFont="1" applyFill="1" applyBorder="1"/>
    <xf numFmtId="0" fontId="2" fillId="0" borderId="16" xfId="0" applyFont="1" applyFill="1" applyBorder="1" applyAlignment="1">
      <alignment vertical="center"/>
    </xf>
    <xf numFmtId="0" fontId="2" fillId="0" borderId="41" xfId="0" applyFont="1" applyFill="1" applyBorder="1" applyAlignment="1">
      <alignment vertical="top" wrapText="1"/>
    </xf>
    <xf numFmtId="0" fontId="5" fillId="0" borderId="16" xfId="0" applyFont="1" applyFill="1" applyBorder="1"/>
    <xf numFmtId="0" fontId="5" fillId="0" borderId="1" xfId="0" applyFont="1" applyFill="1" applyBorder="1"/>
    <xf numFmtId="0" fontId="2" fillId="0" borderId="41" xfId="0" applyFont="1" applyFill="1" applyBorder="1" applyAlignment="1">
      <alignment vertical="top"/>
    </xf>
    <xf numFmtId="0" fontId="6" fillId="0" borderId="16" xfId="0" applyFont="1" applyFill="1" applyBorder="1" applyAlignment="1">
      <alignment wrapText="1"/>
    </xf>
    <xf numFmtId="2" fontId="6" fillId="0" borderId="16" xfId="0" applyNumberFormat="1" applyFont="1" applyFill="1" applyBorder="1"/>
    <xf numFmtId="2" fontId="5" fillId="0" borderId="1" xfId="0" applyNumberFormat="1" applyFont="1" applyFill="1" applyBorder="1"/>
    <xf numFmtId="0" fontId="7" fillId="0" borderId="41" xfId="0" applyFont="1" applyFill="1" applyBorder="1" applyAlignment="1">
      <alignment vertical="top"/>
    </xf>
    <xf numFmtId="0" fontId="5" fillId="0" borderId="16" xfId="0" applyFont="1" applyFill="1" applyBorder="1" applyAlignment="1">
      <alignment vertical="center" wrapText="1"/>
    </xf>
    <xf numFmtId="0" fontId="5" fillId="0" borderId="16" xfId="0" applyFont="1" applyFill="1" applyBorder="1" applyAlignment="1">
      <alignment vertical="center"/>
    </xf>
    <xf numFmtId="0" fontId="1" fillId="0" borderId="32" xfId="0" applyFont="1" applyFill="1" applyBorder="1"/>
    <xf numFmtId="0" fontId="5" fillId="0" borderId="1" xfId="0" applyFont="1" applyFill="1" applyBorder="1" applyAlignment="1">
      <alignment vertical="top" wrapText="1"/>
    </xf>
    <xf numFmtId="0" fontId="1" fillId="0" borderId="33" xfId="0" applyFont="1" applyFill="1" applyBorder="1"/>
    <xf numFmtId="0" fontId="3" fillId="0" borderId="1" xfId="0" applyFont="1" applyFill="1" applyBorder="1"/>
    <xf numFmtId="0" fontId="1" fillId="0" borderId="50" xfId="0" applyFont="1" applyFill="1" applyBorder="1"/>
    <xf numFmtId="0" fontId="6" fillId="0" borderId="16" xfId="0" applyFont="1" applyFill="1" applyBorder="1" applyAlignment="1">
      <alignment vertical="top" wrapText="1"/>
    </xf>
    <xf numFmtId="0" fontId="1" fillId="0" borderId="16" xfId="0" applyFont="1" applyFill="1" applyBorder="1" applyAlignment="1">
      <alignment horizontal="center" vertical="center"/>
    </xf>
    <xf numFmtId="0" fontId="1" fillId="0" borderId="1" xfId="0" applyFont="1" applyFill="1" applyBorder="1" applyAlignment="1">
      <alignment horizontal="center"/>
    </xf>
    <xf numFmtId="0" fontId="5" fillId="0" borderId="20" xfId="0" applyFont="1" applyFill="1" applyBorder="1" applyAlignment="1">
      <alignment vertical="center" wrapText="1"/>
    </xf>
    <xf numFmtId="0" fontId="1" fillId="0" borderId="20" xfId="0" applyFont="1" applyFill="1" applyBorder="1"/>
    <xf numFmtId="10" fontId="2" fillId="0" borderId="1" xfId="0" applyNumberFormat="1" applyFont="1" applyFill="1" applyBorder="1" applyAlignment="1">
      <alignment horizontal="center" vertical="center" wrapText="1"/>
    </xf>
    <xf numFmtId="2" fontId="1" fillId="0" borderId="16" xfId="0" applyNumberFormat="1" applyFont="1" applyFill="1" applyBorder="1"/>
    <xf numFmtId="0" fontId="9" fillId="0" borderId="16" xfId="0" applyFont="1" applyFill="1" applyBorder="1" applyAlignment="1">
      <alignment wrapText="1"/>
    </xf>
    <xf numFmtId="0" fontId="0" fillId="0" borderId="16" xfId="0" applyFill="1" applyBorder="1"/>
    <xf numFmtId="0" fontId="1" fillId="0" borderId="4" xfId="0" applyFont="1" applyFill="1" applyBorder="1"/>
    <xf numFmtId="0" fontId="1" fillId="0" borderId="5" xfId="0" applyFont="1" applyFill="1" applyBorder="1" applyAlignment="1">
      <alignment wrapText="1"/>
    </xf>
    <xf numFmtId="0" fontId="1" fillId="0" borderId="2" xfId="0" applyFont="1" applyFill="1" applyBorder="1" applyAlignment="1">
      <alignment wrapText="1"/>
    </xf>
    <xf numFmtId="0" fontId="0" fillId="0" borderId="2" xfId="0" applyFill="1" applyBorder="1"/>
    <xf numFmtId="0" fontId="1" fillId="0" borderId="2" xfId="0" applyFont="1" applyFill="1" applyBorder="1"/>
    <xf numFmtId="165" fontId="2" fillId="0" borderId="16" xfId="0" applyNumberFormat="1" applyFont="1" applyFill="1" applyBorder="1" applyAlignment="1">
      <alignment vertical="center"/>
    </xf>
    <xf numFmtId="165" fontId="1" fillId="0" borderId="1" xfId="0" applyNumberFormat="1" applyFont="1" applyFill="1" applyBorder="1"/>
    <xf numFmtId="0" fontId="2" fillId="0" borderId="16" xfId="0" applyFont="1" applyFill="1" applyBorder="1" applyAlignment="1">
      <alignment vertical="center" wrapText="1"/>
    </xf>
    <xf numFmtId="0" fontId="10" fillId="0" borderId="16" xfId="0" applyFont="1" applyFill="1" applyBorder="1" applyAlignment="1">
      <alignment wrapText="1"/>
    </xf>
    <xf numFmtId="0" fontId="1" fillId="0" borderId="1" xfId="0" applyFont="1" applyFill="1" applyBorder="1" applyAlignment="1">
      <alignment horizontal="left" wrapText="1"/>
    </xf>
    <xf numFmtId="2" fontId="0" fillId="0" borderId="1" xfId="0" applyNumberFormat="1" applyFill="1" applyBorder="1"/>
    <xf numFmtId="0" fontId="10" fillId="0" borderId="16" xfId="0" applyFont="1" applyFill="1" applyBorder="1" applyAlignment="1">
      <alignment vertical="center" wrapText="1"/>
    </xf>
    <xf numFmtId="0" fontId="2" fillId="0" borderId="16" xfId="0" applyFont="1" applyFill="1" applyBorder="1" applyAlignment="1">
      <alignment vertical="top" wrapText="1"/>
    </xf>
    <xf numFmtId="0" fontId="1" fillId="0" borderId="5" xfId="0" applyFont="1" applyFill="1" applyBorder="1"/>
    <xf numFmtId="0" fontId="1" fillId="0" borderId="4" xfId="0" applyFont="1" applyFill="1" applyBorder="1" applyAlignment="1">
      <alignment wrapText="1"/>
    </xf>
    <xf numFmtId="4" fontId="2" fillId="0" borderId="16" xfId="0" applyNumberFormat="1" applyFont="1" applyFill="1" applyBorder="1" applyAlignment="1">
      <alignment vertical="center"/>
    </xf>
    <xf numFmtId="10" fontId="2" fillId="0" borderId="16" xfId="0" applyNumberFormat="1" applyFont="1" applyFill="1" applyBorder="1" applyAlignment="1">
      <alignment horizontal="center" vertical="center"/>
    </xf>
    <xf numFmtId="0" fontId="1" fillId="0" borderId="16" xfId="0" applyFont="1" applyFill="1" applyBorder="1" applyAlignment="1">
      <alignment horizontal="center" vertical="top" wrapText="1"/>
    </xf>
    <xf numFmtId="4" fontId="1" fillId="0" borderId="1" xfId="0" applyNumberFormat="1" applyFont="1" applyFill="1" applyBorder="1"/>
    <xf numFmtId="10" fontId="2" fillId="0" borderId="1" xfId="0" applyNumberFormat="1" applyFont="1" applyFill="1" applyBorder="1" applyAlignment="1">
      <alignment horizontal="center" vertical="center"/>
    </xf>
    <xf numFmtId="0" fontId="9" fillId="0" borderId="2" xfId="0" applyFont="1" applyFill="1" applyBorder="1" applyAlignment="1">
      <alignment vertical="center" wrapText="1"/>
    </xf>
    <xf numFmtId="0" fontId="1" fillId="0" borderId="1" xfId="0" applyNumberFormat="1" applyFont="1" applyFill="1" applyBorder="1"/>
    <xf numFmtId="2" fontId="9" fillId="0" borderId="16" xfId="0" applyNumberFormat="1" applyFont="1" applyFill="1" applyBorder="1" applyAlignment="1">
      <alignment vertical="center"/>
    </xf>
    <xf numFmtId="0" fontId="10" fillId="0" borderId="16" xfId="0" applyFont="1" applyFill="1" applyBorder="1"/>
    <xf numFmtId="0" fontId="10" fillId="0" borderId="1" xfId="0" applyFont="1" applyFill="1" applyBorder="1" applyAlignment="1">
      <alignment vertical="top" wrapText="1"/>
    </xf>
    <xf numFmtId="2" fontId="10" fillId="0" borderId="1" xfId="0" applyNumberFormat="1" applyFont="1" applyFill="1" applyBorder="1"/>
    <xf numFmtId="0" fontId="10" fillId="0" borderId="1" xfId="0" applyFont="1" applyFill="1" applyBorder="1" applyAlignment="1">
      <alignment wrapText="1"/>
    </xf>
    <xf numFmtId="0" fontId="10" fillId="0" borderId="1" xfId="0" applyFont="1" applyFill="1" applyBorder="1"/>
    <xf numFmtId="0" fontId="13" fillId="0" borderId="1" xfId="0" applyFont="1" applyFill="1" applyBorder="1" applyAlignment="1">
      <alignment vertical="top" wrapText="1"/>
    </xf>
    <xf numFmtId="0" fontId="2" fillId="0" borderId="1" xfId="0" applyFont="1" applyFill="1" applyBorder="1"/>
    <xf numFmtId="2" fontId="2" fillId="0" borderId="1" xfId="0" applyNumberFormat="1" applyFont="1" applyFill="1" applyBorder="1"/>
    <xf numFmtId="0" fontId="2" fillId="0" borderId="1" xfId="0" applyFont="1" applyFill="1" applyBorder="1" applyAlignment="1">
      <alignment vertical="top" wrapText="1"/>
    </xf>
    <xf numFmtId="0" fontId="6" fillId="0" borderId="1" xfId="0" applyFont="1" applyFill="1" applyBorder="1" applyAlignment="1">
      <alignment vertical="top" wrapText="1"/>
    </xf>
    <xf numFmtId="2" fontId="6" fillId="0" borderId="1" xfId="0" applyNumberFormat="1" applyFont="1" applyFill="1" applyBorder="1" applyAlignment="1">
      <alignment vertical="center"/>
    </xf>
    <xf numFmtId="0" fontId="1" fillId="0" borderId="1" xfId="0" applyFont="1" applyFill="1" applyBorder="1" applyAlignment="1">
      <alignment wrapText="1"/>
    </xf>
    <xf numFmtId="0" fontId="1" fillId="0" borderId="1" xfId="0" applyFont="1" applyFill="1" applyBorder="1" applyAlignment="1">
      <alignment vertical="center" wrapText="1"/>
    </xf>
    <xf numFmtId="0" fontId="1" fillId="0" borderId="16" xfId="0" applyFont="1" applyFill="1" applyBorder="1" applyAlignment="1">
      <alignment wrapText="1"/>
    </xf>
    <xf numFmtId="0" fontId="1" fillId="0" borderId="1" xfId="0" applyFont="1" applyFill="1" applyBorder="1" applyAlignment="1">
      <alignment vertical="center"/>
    </xf>
    <xf numFmtId="0" fontId="1" fillId="0" borderId="1" xfId="0" applyFont="1" applyFill="1" applyBorder="1" applyAlignment="1">
      <alignment vertical="center" wrapText="1"/>
    </xf>
    <xf numFmtId="0" fontId="0" fillId="0" borderId="1" xfId="0" applyFill="1" applyBorder="1" applyAlignment="1">
      <alignment vertical="center"/>
    </xf>
    <xf numFmtId="0" fontId="5" fillId="0" borderId="1" xfId="0" applyFont="1" applyFill="1" applyBorder="1" applyAlignment="1">
      <alignment vertical="center" wrapText="1"/>
    </xf>
    <xf numFmtId="0" fontId="1" fillId="0" borderId="16" xfId="0" applyFont="1" applyFill="1" applyBorder="1" applyAlignment="1">
      <alignment vertical="center"/>
    </xf>
    <xf numFmtId="2" fontId="1" fillId="0" borderId="1" xfId="0" applyNumberFormat="1" applyFont="1" applyFill="1" applyBorder="1" applyAlignment="1">
      <alignment wrapText="1"/>
    </xf>
    <xf numFmtId="0" fontId="1" fillId="0" borderId="5" xfId="0" applyFont="1" applyFill="1" applyBorder="1" applyAlignment="1">
      <alignment wrapText="1"/>
    </xf>
    <xf numFmtId="0" fontId="9" fillId="0" borderId="20" xfId="0" applyFont="1" applyFill="1" applyBorder="1" applyAlignment="1">
      <alignment vertical="center" wrapText="1"/>
    </xf>
    <xf numFmtId="0" fontId="1" fillId="0" borderId="16" xfId="0" applyFont="1" applyFill="1" applyBorder="1" applyAlignment="1">
      <alignment vertical="center" wrapText="1"/>
    </xf>
    <xf numFmtId="0" fontId="1" fillId="0" borderId="4" xfId="0" applyFont="1" applyFill="1" applyBorder="1" applyAlignment="1">
      <alignment wrapText="1"/>
    </xf>
    <xf numFmtId="0" fontId="1" fillId="0" borderId="1" xfId="0" applyFont="1" applyFill="1" applyBorder="1" applyAlignment="1">
      <alignment vertical="top" wrapText="1"/>
    </xf>
    <xf numFmtId="0" fontId="5" fillId="0" borderId="1" xfId="0" applyFont="1" applyFill="1" applyBorder="1" applyAlignment="1">
      <alignment vertical="top" wrapText="1"/>
    </xf>
    <xf numFmtId="0" fontId="1" fillId="0" borderId="1" xfId="0" applyFont="1" applyFill="1" applyBorder="1" applyAlignment="1">
      <alignment wrapText="1"/>
    </xf>
    <xf numFmtId="0" fontId="1" fillId="0" borderId="16" xfId="0" applyFont="1" applyFill="1" applyBorder="1" applyAlignment="1">
      <alignment wrapText="1"/>
    </xf>
    <xf numFmtId="0" fontId="1" fillId="0" borderId="4" xfId="0" applyFont="1" applyFill="1" applyBorder="1" applyAlignment="1">
      <alignment vertical="top" wrapText="1"/>
    </xf>
    <xf numFmtId="0" fontId="2" fillId="0" borderId="17" xfId="0" applyFont="1" applyFill="1" applyBorder="1" applyAlignment="1">
      <alignment vertical="center" wrapText="1"/>
    </xf>
    <xf numFmtId="0" fontId="1" fillId="0" borderId="4" xfId="0" applyFont="1" applyFill="1" applyBorder="1" applyAlignment="1">
      <alignment wrapText="1"/>
    </xf>
    <xf numFmtId="0" fontId="1" fillId="0" borderId="4" xfId="0" applyFont="1" applyFill="1" applyBorder="1" applyAlignment="1">
      <alignment vertical="top" wrapText="1"/>
    </xf>
    <xf numFmtId="0" fontId="1" fillId="0" borderId="1" xfId="0" applyFont="1" applyBorder="1" applyAlignment="1">
      <alignment horizontal="center" wrapText="1"/>
    </xf>
    <xf numFmtId="0" fontId="6" fillId="0" borderId="4" xfId="0" applyFont="1" applyFill="1" applyBorder="1" applyAlignment="1">
      <alignment wrapText="1"/>
    </xf>
    <xf numFmtId="2" fontId="2" fillId="0" borderId="4" xfId="0" applyNumberFormat="1" applyFont="1" applyFill="1" applyBorder="1" applyAlignment="1">
      <alignment vertical="center" wrapText="1"/>
    </xf>
    <xf numFmtId="10" fontId="2" fillId="0" borderId="4" xfId="0" applyNumberFormat="1" applyFont="1" applyFill="1" applyBorder="1" applyAlignment="1">
      <alignment vertical="center" wrapText="1"/>
    </xf>
    <xf numFmtId="0" fontId="5" fillId="0" borderId="4" xfId="0" applyFont="1" applyFill="1" applyBorder="1" applyAlignment="1">
      <alignment wrapText="1"/>
    </xf>
    <xf numFmtId="2" fontId="2" fillId="0" borderId="16" xfId="0" applyNumberFormat="1" applyFont="1" applyFill="1" applyBorder="1" applyAlignment="1">
      <alignment vertical="center" wrapText="1"/>
    </xf>
    <xf numFmtId="10" fontId="2" fillId="0" borderId="16" xfId="0" applyNumberFormat="1" applyFont="1" applyFill="1" applyBorder="1" applyAlignment="1">
      <alignment vertical="center" wrapText="1"/>
    </xf>
    <xf numFmtId="0" fontId="2" fillId="0" borderId="28" xfId="0" applyFont="1" applyFill="1" applyBorder="1" applyAlignment="1">
      <alignment horizontal="center" vertical="top" wrapText="1"/>
    </xf>
    <xf numFmtId="0" fontId="2" fillId="0" borderId="21" xfId="0" applyFont="1" applyFill="1" applyBorder="1" applyAlignment="1">
      <alignment vertical="center" wrapText="1"/>
    </xf>
    <xf numFmtId="0" fontId="1" fillId="0" borderId="52" xfId="0" applyFont="1" applyFill="1" applyBorder="1"/>
    <xf numFmtId="0" fontId="6" fillId="0" borderId="4" xfId="0" applyFont="1" applyFill="1" applyBorder="1" applyAlignment="1">
      <alignment vertical="center" wrapText="1"/>
    </xf>
    <xf numFmtId="2" fontId="2" fillId="0" borderId="4" xfId="0" applyNumberFormat="1" applyFont="1" applyFill="1" applyBorder="1" applyAlignment="1">
      <alignment wrapText="1"/>
    </xf>
    <xf numFmtId="10" fontId="2" fillId="0" borderId="4" xfId="0" applyNumberFormat="1" applyFont="1" applyFill="1" applyBorder="1" applyAlignment="1">
      <alignment wrapText="1"/>
    </xf>
    <xf numFmtId="0" fontId="17" fillId="0" borderId="0" xfId="0" applyFont="1" applyBorder="1"/>
    <xf numFmtId="0" fontId="18" fillId="0" borderId="0" xfId="0" applyFont="1" applyBorder="1"/>
    <xf numFmtId="0" fontId="1" fillId="0" borderId="5" xfId="0" applyFont="1" applyFill="1" applyBorder="1" applyAlignment="1">
      <alignment wrapText="1"/>
    </xf>
    <xf numFmtId="0" fontId="13" fillId="0" borderId="1" xfId="0" applyFont="1" applyFill="1" applyBorder="1" applyAlignment="1">
      <alignment wrapText="1"/>
    </xf>
    <xf numFmtId="0" fontId="20" fillId="0" borderId="16" xfId="0" applyFont="1" applyFill="1" applyBorder="1" applyAlignment="1">
      <alignment wrapText="1"/>
    </xf>
    <xf numFmtId="0" fontId="13" fillId="0" borderId="1" xfId="0" applyFont="1" applyFill="1" applyBorder="1" applyAlignment="1">
      <alignment vertical="center" wrapText="1"/>
    </xf>
    <xf numFmtId="0" fontId="13" fillId="0" borderId="16" xfId="0" applyFont="1" applyFill="1" applyBorder="1" applyAlignment="1">
      <alignment vertical="center" wrapText="1"/>
    </xf>
    <xf numFmtId="0" fontId="18" fillId="0" borderId="0" xfId="0" applyFont="1" applyBorder="1" applyAlignment="1">
      <alignment wrapText="1"/>
    </xf>
    <xf numFmtId="0" fontId="19" fillId="0" borderId="0" xfId="0" applyFont="1" applyAlignment="1"/>
    <xf numFmtId="0" fontId="15" fillId="0" borderId="0" xfId="0" applyFont="1" applyFill="1" applyBorder="1" applyAlignment="1">
      <alignment horizontal="left"/>
    </xf>
    <xf numFmtId="0" fontId="16" fillId="0" borderId="0" xfId="0" applyFont="1" applyAlignment="1">
      <alignment horizontal="left"/>
    </xf>
    <xf numFmtId="0" fontId="0" fillId="0" borderId="1" xfId="0" applyFill="1" applyBorder="1" applyAlignment="1"/>
    <xf numFmtId="0" fontId="1" fillId="0" borderId="1" xfId="0" applyFont="1" applyFill="1" applyBorder="1" applyAlignment="1"/>
    <xf numFmtId="2" fontId="1" fillId="0" borderId="2" xfId="0" applyNumberFormat="1" applyFont="1" applyFill="1" applyBorder="1" applyAlignment="1">
      <alignmen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1" fillId="0" borderId="2" xfId="0" applyFont="1" applyFill="1" applyBorder="1" applyAlignment="1">
      <alignment vertical="top" wrapText="1"/>
    </xf>
    <xf numFmtId="0" fontId="0" fillId="0" borderId="3" xfId="0" applyFill="1" applyBorder="1" applyAlignment="1">
      <alignment vertical="top" wrapText="1"/>
    </xf>
    <xf numFmtId="0" fontId="0" fillId="0" borderId="4" xfId="0" applyFill="1" applyBorder="1" applyAlignment="1">
      <alignment vertical="top" wrapText="1"/>
    </xf>
    <xf numFmtId="0" fontId="5" fillId="0" borderId="1" xfId="0" applyFont="1" applyFill="1" applyBorder="1" applyAlignment="1">
      <alignment vertical="top" wrapText="1"/>
    </xf>
    <xf numFmtId="0" fontId="1" fillId="0" borderId="18" xfId="0" applyFont="1" applyFill="1" applyBorder="1" applyAlignment="1">
      <alignment vertical="top" wrapText="1"/>
    </xf>
    <xf numFmtId="0" fontId="1" fillId="0" borderId="19" xfId="0" applyFont="1" applyFill="1" applyBorder="1" applyAlignment="1">
      <alignment vertical="top" wrapText="1"/>
    </xf>
    <xf numFmtId="0" fontId="1" fillId="0" borderId="29" xfId="0" applyFont="1" applyFill="1" applyBorder="1" applyAlignment="1">
      <alignment vertical="top" wrapText="1"/>
    </xf>
    <xf numFmtId="0" fontId="9" fillId="0" borderId="8" xfId="0" applyFont="1" applyFill="1" applyBorder="1" applyAlignment="1">
      <alignment vertical="center" wrapText="1"/>
    </xf>
    <xf numFmtId="0" fontId="9" fillId="0" borderId="9" xfId="0" applyFont="1" applyFill="1" applyBorder="1" applyAlignment="1">
      <alignment vertical="center" wrapText="1"/>
    </xf>
    <xf numFmtId="0" fontId="0" fillId="0" borderId="30" xfId="0" applyFill="1" applyBorder="1" applyAlignment="1"/>
    <xf numFmtId="0" fontId="1" fillId="0" borderId="18" xfId="0" applyFont="1" applyFill="1" applyBorder="1" applyAlignment="1">
      <alignment vertical="center" wrapText="1"/>
    </xf>
    <xf numFmtId="0" fontId="1" fillId="0" borderId="19" xfId="0" applyFont="1" applyFill="1" applyBorder="1" applyAlignment="1">
      <alignment vertical="center" wrapText="1"/>
    </xf>
    <xf numFmtId="0" fontId="1" fillId="0" borderId="29" xfId="0" applyFont="1" applyFill="1" applyBorder="1" applyAlignment="1">
      <alignment vertical="center" wrapText="1"/>
    </xf>
    <xf numFmtId="0" fontId="9" fillId="0" borderId="2" xfId="0" applyFont="1" applyFill="1" applyBorder="1" applyAlignment="1">
      <alignment vertical="center" wrapText="1"/>
    </xf>
    <xf numFmtId="0" fontId="0" fillId="0" borderId="45" xfId="0" applyFill="1" applyBorder="1" applyAlignment="1"/>
    <xf numFmtId="2" fontId="10" fillId="0" borderId="2" xfId="0" applyNumberFormat="1" applyFont="1" applyFill="1" applyBorder="1" applyAlignment="1">
      <alignment vertical="center" wrapText="1"/>
    </xf>
    <xf numFmtId="0" fontId="9" fillId="0" borderId="38" xfId="0" applyFont="1" applyFill="1" applyBorder="1" applyAlignment="1">
      <alignment vertical="center" wrapText="1"/>
    </xf>
    <xf numFmtId="0" fontId="9" fillId="0" borderId="43" xfId="0" applyFont="1" applyFill="1" applyBorder="1" applyAlignment="1">
      <alignment vertical="center" wrapText="1"/>
    </xf>
    <xf numFmtId="0" fontId="0" fillId="0" borderId="44" xfId="0" applyBorder="1" applyAlignment="1"/>
    <xf numFmtId="0" fontId="2" fillId="0" borderId="26" xfId="0" applyFont="1" applyFill="1" applyBorder="1" applyAlignment="1">
      <alignment vertical="top"/>
    </xf>
    <xf numFmtId="0" fontId="0" fillId="0" borderId="27" xfId="0" applyFill="1" applyBorder="1" applyAlignment="1">
      <alignment vertical="top"/>
    </xf>
    <xf numFmtId="0" fontId="1" fillId="0" borderId="17" xfId="0" applyFont="1" applyFill="1" applyBorder="1" applyAlignment="1">
      <alignment vertical="center"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0" fontId="2" fillId="0" borderId="8" xfId="0" applyFont="1" applyFill="1" applyBorder="1" applyAlignment="1">
      <alignment vertical="center" wrapText="1"/>
    </xf>
    <xf numFmtId="0" fontId="1" fillId="0" borderId="9" xfId="0" applyFont="1" applyFill="1" applyBorder="1" applyAlignment="1">
      <alignment vertical="center" wrapText="1"/>
    </xf>
    <xf numFmtId="0" fontId="5" fillId="0" borderId="8" xfId="0" applyFont="1" applyFill="1" applyBorder="1" applyAlignment="1">
      <alignment vertical="center" wrapText="1"/>
    </xf>
    <xf numFmtId="0" fontId="0" fillId="0" borderId="9" xfId="0" applyFill="1" applyBorder="1" applyAlignment="1"/>
    <xf numFmtId="0" fontId="0" fillId="0" borderId="14" xfId="0" applyFill="1" applyBorder="1" applyAlignment="1"/>
    <xf numFmtId="0" fontId="0" fillId="0" borderId="0" xfId="0" applyFill="1" applyBorder="1" applyAlignment="1"/>
    <xf numFmtId="0" fontId="0" fillId="0" borderId="11" xfId="0" applyFill="1" applyBorder="1" applyAlignment="1"/>
    <xf numFmtId="0" fontId="0" fillId="0" borderId="12" xfId="0" applyFill="1" applyBorder="1" applyAlignment="1"/>
    <xf numFmtId="0" fontId="1" fillId="0" borderId="17" xfId="0" applyFont="1" applyFill="1" applyBorder="1" applyAlignment="1">
      <alignment wrapText="1"/>
    </xf>
    <xf numFmtId="0" fontId="1" fillId="0" borderId="3" xfId="0" applyFont="1" applyFill="1" applyBorder="1" applyAlignment="1">
      <alignment wrapText="1"/>
    </xf>
    <xf numFmtId="0" fontId="1" fillId="0" borderId="4" xfId="0" applyFont="1" applyFill="1" applyBorder="1" applyAlignment="1">
      <alignment wrapText="1"/>
    </xf>
    <xf numFmtId="0" fontId="2" fillId="0" borderId="2" xfId="0" applyFont="1" applyFill="1" applyBorder="1" applyAlignment="1">
      <alignment vertical="center" wrapText="1"/>
    </xf>
    <xf numFmtId="0" fontId="1" fillId="0" borderId="2" xfId="0" applyFont="1" applyFill="1" applyBorder="1" applyAlignment="1">
      <alignment vertical="center" wrapText="1"/>
    </xf>
    <xf numFmtId="0" fontId="1" fillId="0" borderId="3" xfId="0" applyFont="1" applyFill="1" applyBorder="1" applyAlignment="1">
      <alignment vertical="top" wrapText="1"/>
    </xf>
    <xf numFmtId="0" fontId="1" fillId="0" borderId="4" xfId="0" applyFont="1" applyFill="1" applyBorder="1" applyAlignment="1">
      <alignment vertical="top" wrapText="1"/>
    </xf>
    <xf numFmtId="0" fontId="1" fillId="0" borderId="32" xfId="0" applyFont="1" applyFill="1" applyBorder="1" applyAlignment="1">
      <alignment vertical="center" wrapText="1"/>
    </xf>
    <xf numFmtId="0" fontId="1" fillId="0" borderId="33" xfId="0" applyFont="1" applyFill="1" applyBorder="1" applyAlignment="1">
      <alignment vertical="center" wrapText="1"/>
    </xf>
    <xf numFmtId="0" fontId="2" fillId="0" borderId="26" xfId="0" applyFont="1" applyFill="1" applyBorder="1" applyAlignment="1">
      <alignment vertical="top" wrapText="1"/>
    </xf>
    <xf numFmtId="0" fontId="2" fillId="0" borderId="27" xfId="0" applyFont="1" applyFill="1" applyBorder="1" applyAlignment="1">
      <alignment vertical="top" wrapText="1"/>
    </xf>
    <xf numFmtId="0" fontId="0" fillId="0" borderId="27" xfId="0" applyFill="1" applyBorder="1" applyAlignment="1">
      <alignment vertical="top" wrapText="1"/>
    </xf>
    <xf numFmtId="2" fontId="1" fillId="0" borderId="1" xfId="0" applyNumberFormat="1" applyFont="1" applyFill="1" applyBorder="1" applyAlignment="1">
      <alignment vertical="center" wrapText="1"/>
    </xf>
    <xf numFmtId="0" fontId="0" fillId="0" borderId="1" xfId="0" applyFill="1" applyBorder="1" applyAlignment="1">
      <alignment vertical="center" wrapText="1"/>
    </xf>
    <xf numFmtId="0" fontId="0" fillId="0" borderId="46" xfId="0" applyFill="1" applyBorder="1" applyAlignment="1">
      <alignment vertical="top"/>
    </xf>
    <xf numFmtId="0" fontId="1" fillId="0" borderId="5" xfId="0" applyFont="1" applyFill="1" applyBorder="1" applyAlignment="1">
      <alignment wrapText="1"/>
    </xf>
    <xf numFmtId="0" fontId="0" fillId="0" borderId="6" xfId="0" applyFill="1" applyBorder="1" applyAlignment="1"/>
    <xf numFmtId="0" fontId="0" fillId="0" borderId="7" xfId="0" applyFill="1" applyBorder="1" applyAlignment="1"/>
    <xf numFmtId="0" fontId="1" fillId="0" borderId="26" xfId="0" applyFont="1" applyFill="1" applyBorder="1" applyAlignment="1">
      <alignment vertical="top"/>
    </xf>
    <xf numFmtId="0" fontId="1" fillId="0" borderId="27" xfId="0" applyFont="1" applyFill="1" applyBorder="1" applyAlignment="1">
      <alignment vertical="top"/>
    </xf>
    <xf numFmtId="0" fontId="1" fillId="0" borderId="27" xfId="0" applyFont="1" applyFill="1" applyBorder="1" applyAlignment="1"/>
    <xf numFmtId="0" fontId="1" fillId="0" borderId="8" xfId="0" applyFont="1" applyFill="1" applyBorder="1" applyAlignment="1">
      <alignment vertical="center"/>
    </xf>
    <xf numFmtId="0" fontId="1" fillId="0" borderId="9" xfId="0" applyFont="1" applyFill="1" applyBorder="1" applyAlignment="1">
      <alignment vertical="center"/>
    </xf>
    <xf numFmtId="0" fontId="1" fillId="0" borderId="10" xfId="0" applyFont="1" applyFill="1" applyBorder="1" applyAlignment="1">
      <alignment vertical="center"/>
    </xf>
    <xf numFmtId="0" fontId="1" fillId="0" borderId="11" xfId="0" applyFont="1" applyFill="1" applyBorder="1" applyAlignment="1">
      <alignment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0" fontId="1" fillId="0" borderId="16" xfId="0" applyFont="1" applyFill="1" applyBorder="1" applyAlignment="1">
      <alignment vertical="center" wrapText="1"/>
    </xf>
    <xf numFmtId="0" fontId="0" fillId="0" borderId="20" xfId="0" applyFill="1" applyBorder="1" applyAlignment="1">
      <alignment vertical="center" wrapText="1"/>
    </xf>
    <xf numFmtId="0" fontId="6" fillId="0" borderId="39" xfId="0" applyFont="1" applyFill="1" applyBorder="1" applyAlignment="1">
      <alignment vertical="top"/>
    </xf>
    <xf numFmtId="0" fontId="7" fillId="0" borderId="40" xfId="0" applyFont="1" applyFill="1" applyBorder="1" applyAlignment="1">
      <alignment vertical="top"/>
    </xf>
    <xf numFmtId="0" fontId="2" fillId="0" borderId="39" xfId="0" applyFont="1" applyFill="1" applyBorder="1" applyAlignment="1">
      <alignment vertical="top"/>
    </xf>
    <xf numFmtId="0" fontId="8" fillId="0" borderId="40" xfId="0" applyFont="1" applyFill="1" applyBorder="1" applyAlignment="1"/>
    <xf numFmtId="0" fontId="8" fillId="0" borderId="41" xfId="0" applyFont="1" applyFill="1" applyBorder="1" applyAlignment="1"/>
    <xf numFmtId="0" fontId="1" fillId="0" borderId="35" xfId="0" applyFont="1" applyFill="1" applyBorder="1" applyAlignment="1">
      <alignment vertical="center" wrapText="1"/>
    </xf>
    <xf numFmtId="0" fontId="1" fillId="0" borderId="14" xfId="0" applyFont="1" applyFill="1" applyBorder="1" applyAlignment="1">
      <alignment vertical="center" wrapText="1"/>
    </xf>
    <xf numFmtId="0" fontId="1" fillId="0" borderId="11" xfId="0" applyFont="1" applyFill="1" applyBorder="1" applyAlignment="1">
      <alignment vertical="center" wrapText="1"/>
    </xf>
    <xf numFmtId="0" fontId="1" fillId="0" borderId="1" xfId="0" applyFont="1" applyFill="1" applyBorder="1" applyAlignment="1">
      <alignment wrapText="1"/>
    </xf>
    <xf numFmtId="0" fontId="5" fillId="0" borderId="5" xfId="0" applyFont="1" applyFill="1" applyBorder="1" applyAlignment="1">
      <alignment vertical="top" wrapText="1"/>
    </xf>
    <xf numFmtId="0" fontId="5" fillId="0" borderId="5" xfId="0" applyFont="1" applyFill="1" applyBorder="1" applyAlignment="1">
      <alignment wrapText="1"/>
    </xf>
    <xf numFmtId="0" fontId="8" fillId="0" borderId="27" xfId="0" applyFont="1" applyFill="1" applyBorder="1" applyAlignment="1">
      <alignment vertical="top"/>
    </xf>
    <xf numFmtId="0" fontId="0" fillId="0" borderId="28" xfId="0" applyFill="1" applyBorder="1" applyAlignment="1">
      <alignment vertical="top"/>
    </xf>
    <xf numFmtId="0" fontId="5" fillId="0" borderId="5" xfId="0" applyFont="1" applyFill="1" applyBorder="1" applyAlignment="1">
      <alignment vertical="center" wrapText="1"/>
    </xf>
    <xf numFmtId="2" fontId="1" fillId="0" borderId="2" xfId="0" applyNumberFormat="1" applyFont="1" applyFill="1" applyBorder="1" applyAlignment="1">
      <alignment vertical="top" wrapText="1"/>
    </xf>
    <xf numFmtId="0" fontId="0" fillId="0" borderId="4" xfId="0" applyFill="1" applyBorder="1" applyAlignment="1"/>
    <xf numFmtId="0" fontId="0" fillId="0" borderId="29" xfId="0" applyFill="1" applyBorder="1" applyAlignment="1">
      <alignment vertical="top" wrapText="1"/>
    </xf>
    <xf numFmtId="0" fontId="5" fillId="0" borderId="1" xfId="0" applyFont="1" applyFill="1" applyBorder="1" applyAlignment="1">
      <alignment vertical="center" wrapText="1"/>
    </xf>
    <xf numFmtId="0" fontId="2" fillId="0" borderId="39" xfId="0" applyFont="1" applyFill="1" applyBorder="1" applyAlignment="1">
      <alignment horizontal="center" vertical="top" wrapText="1"/>
    </xf>
    <xf numFmtId="0" fontId="2" fillId="0" borderId="40" xfId="0" applyFont="1" applyFill="1" applyBorder="1" applyAlignment="1">
      <alignment horizontal="center" vertical="top" wrapText="1"/>
    </xf>
    <xf numFmtId="0" fontId="2" fillId="0" borderId="40" xfId="0" applyFont="1" applyFill="1" applyBorder="1" applyAlignment="1">
      <alignment vertical="top"/>
    </xf>
    <xf numFmtId="0" fontId="5" fillId="0" borderId="17"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2" fillId="0" borderId="4" xfId="0" applyFont="1" applyFill="1" applyBorder="1" applyAlignment="1">
      <alignment horizontal="center" vertical="top" wrapText="1"/>
    </xf>
    <xf numFmtId="0" fontId="0" fillId="0" borderId="1" xfId="0" applyFill="1" applyBorder="1" applyAlignment="1">
      <alignment vertical="top" wrapText="1"/>
    </xf>
    <xf numFmtId="0" fontId="1" fillId="0" borderId="1" xfId="0" applyFont="1" applyFill="1" applyBorder="1" applyAlignment="1">
      <alignment vertical="center" wrapText="1"/>
    </xf>
    <xf numFmtId="0" fontId="2" fillId="0" borderId="39" xfId="0" applyFont="1" applyFill="1" applyBorder="1" applyAlignment="1">
      <alignment vertical="top" wrapText="1"/>
    </xf>
    <xf numFmtId="0" fontId="2" fillId="0" borderId="40" xfId="0" applyFont="1" applyFill="1" applyBorder="1" applyAlignment="1">
      <alignment vertical="top" wrapText="1"/>
    </xf>
    <xf numFmtId="0" fontId="1" fillId="0" borderId="16"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40" xfId="0" applyFill="1" applyBorder="1" applyAlignment="1">
      <alignment vertical="top"/>
    </xf>
    <xf numFmtId="0" fontId="0" fillId="0" borderId="41" xfId="0" applyFill="1" applyBorder="1" applyAlignment="1">
      <alignment vertical="top"/>
    </xf>
    <xf numFmtId="0" fontId="1" fillId="0" borderId="16" xfId="0" applyFont="1" applyFill="1" applyBorder="1" applyAlignment="1">
      <alignment wrapText="1"/>
    </xf>
    <xf numFmtId="0" fontId="1" fillId="0" borderId="4" xfId="0" applyFont="1" applyFill="1" applyBorder="1" applyAlignment="1">
      <alignment horizontal="center" vertical="center" wrapText="1"/>
    </xf>
    <xf numFmtId="0" fontId="0" fillId="0" borderId="1" xfId="0" applyFill="1" applyBorder="1" applyAlignment="1">
      <alignment wrapText="1"/>
    </xf>
    <xf numFmtId="0" fontId="1" fillId="0" borderId="40" xfId="0" applyFont="1" applyFill="1" applyBorder="1" applyAlignment="1">
      <alignment vertical="top" wrapText="1"/>
    </xf>
    <xf numFmtId="0" fontId="0" fillId="0" borderId="41" xfId="0" applyFill="1" applyBorder="1" applyAlignment="1">
      <alignment vertical="top" wrapText="1"/>
    </xf>
    <xf numFmtId="2" fontId="1" fillId="0" borderId="8" xfId="0" applyNumberFormat="1" applyFont="1" applyFill="1" applyBorder="1" applyAlignment="1">
      <alignment vertical="center"/>
    </xf>
    <xf numFmtId="0" fontId="1" fillId="0" borderId="14" xfId="0" applyFont="1" applyFill="1" applyBorder="1" applyAlignment="1">
      <alignment vertical="center"/>
    </xf>
    <xf numFmtId="0" fontId="1" fillId="0" borderId="0" xfId="0" applyFont="1" applyFill="1" applyBorder="1" applyAlignment="1">
      <alignment vertical="center"/>
    </xf>
    <xf numFmtId="0" fontId="1" fillId="0" borderId="15" xfId="0" applyFont="1" applyFill="1" applyBorder="1" applyAlignment="1"/>
    <xf numFmtId="0" fontId="1" fillId="0" borderId="13" xfId="0" applyFont="1" applyFill="1" applyBorder="1" applyAlignment="1"/>
    <xf numFmtId="0" fontId="1" fillId="0" borderId="1" xfId="0" applyFont="1" applyBorder="1" applyAlignment="1">
      <alignment horizontal="center" wrapText="1"/>
    </xf>
    <xf numFmtId="0" fontId="0" fillId="0" borderId="1" xfId="0" applyBorder="1" applyAlignment="1">
      <alignment horizontal="center" wrapText="1"/>
    </xf>
    <xf numFmtId="0" fontId="11" fillId="0" borderId="0" xfId="0" applyFont="1" applyAlignment="1">
      <alignment horizontal="center" wrapText="1"/>
    </xf>
    <xf numFmtId="0" fontId="12" fillId="0" borderId="0" xfId="0" applyFont="1" applyAlignment="1"/>
    <xf numFmtId="0" fontId="1" fillId="0" borderId="1" xfId="0"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8" fillId="0" borderId="40" xfId="0" applyFont="1" applyFill="1" applyBorder="1" applyAlignment="1">
      <alignment vertical="top"/>
    </xf>
    <xf numFmtId="0" fontId="0" fillId="0" borderId="9" xfId="0" applyFill="1" applyBorder="1" applyAlignment="1">
      <alignment vertical="center"/>
    </xf>
    <xf numFmtId="0" fontId="0" fillId="0" borderId="10" xfId="0" applyFill="1" applyBorder="1" applyAlignment="1">
      <alignment vertical="center"/>
    </xf>
    <xf numFmtId="0" fontId="0" fillId="0" borderId="14" xfId="0" applyFill="1" applyBorder="1" applyAlignment="1">
      <alignment vertical="center"/>
    </xf>
    <xf numFmtId="0" fontId="0" fillId="0" borderId="0" xfId="0" applyFill="1" applyBorder="1" applyAlignment="1">
      <alignment vertical="center"/>
    </xf>
    <xf numFmtId="0" fontId="0" fillId="0" borderId="15" xfId="0" applyFill="1"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13" xfId="0" applyFill="1" applyBorder="1" applyAlignment="1">
      <alignment vertical="center"/>
    </xf>
    <xf numFmtId="0" fontId="0" fillId="0" borderId="3" xfId="0" applyFont="1" applyFill="1" applyBorder="1" applyAlignment="1">
      <alignment vertical="center" wrapText="1"/>
    </xf>
    <xf numFmtId="0" fontId="0" fillId="0" borderId="4" xfId="0" applyFont="1" applyFill="1" applyBorder="1" applyAlignment="1">
      <alignment vertical="center" wrapText="1"/>
    </xf>
    <xf numFmtId="0" fontId="1" fillId="0" borderId="16"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1" xfId="0" applyFill="1" applyBorder="1" applyAlignment="1">
      <alignment vertical="center"/>
    </xf>
    <xf numFmtId="0" fontId="0" fillId="0" borderId="16" xfId="0" applyFill="1" applyBorder="1" applyAlignment="1"/>
    <xf numFmtId="0" fontId="1" fillId="0" borderId="15" xfId="0" applyFont="1" applyFill="1" applyBorder="1" applyAlignment="1">
      <alignment vertical="center"/>
    </xf>
    <xf numFmtId="0" fontId="8" fillId="0" borderId="40" xfId="0" applyFont="1" applyFill="1" applyBorder="1" applyAlignment="1">
      <alignment vertical="top" wrapText="1"/>
    </xf>
    <xf numFmtId="0" fontId="1" fillId="0" borderId="47" xfId="0" applyFont="1" applyFill="1" applyBorder="1" applyAlignment="1">
      <alignment vertical="center" wrapText="1"/>
    </xf>
    <xf numFmtId="0" fontId="1" fillId="0" borderId="48" xfId="0" applyFont="1" applyFill="1" applyBorder="1" applyAlignment="1">
      <alignment vertical="center" wrapText="1"/>
    </xf>
    <xf numFmtId="0" fontId="1" fillId="0" borderId="49" xfId="0" applyFont="1" applyFill="1" applyBorder="1" applyAlignment="1">
      <alignment vertical="center" wrapText="1"/>
    </xf>
    <xf numFmtId="0" fontId="1" fillId="0" borderId="6" xfId="0" applyFont="1" applyFill="1" applyBorder="1" applyAlignment="1">
      <alignment wrapText="1"/>
    </xf>
    <xf numFmtId="0" fontId="0" fillId="0" borderId="50" xfId="0" applyFill="1" applyBorder="1" applyAlignment="1">
      <alignment wrapText="1"/>
    </xf>
    <xf numFmtId="0" fontId="5" fillId="0" borderId="2" xfId="0" applyFont="1" applyFill="1" applyBorder="1" applyAlignment="1">
      <alignment vertical="center" wrapText="1"/>
    </xf>
    <xf numFmtId="0" fontId="13" fillId="0" borderId="17" xfId="0" applyFont="1" applyFill="1" applyBorder="1" applyAlignment="1">
      <alignment vertical="center" wrapText="1"/>
    </xf>
    <xf numFmtId="0" fontId="21" fillId="0" borderId="3" xfId="0" applyFont="1" applyFill="1" applyBorder="1" applyAlignment="1">
      <alignment vertical="center" wrapText="1"/>
    </xf>
    <xf numFmtId="0" fontId="21" fillId="0" borderId="4" xfId="0" applyFont="1" applyFill="1" applyBorder="1" applyAlignment="1">
      <alignment vertical="center" wrapText="1"/>
    </xf>
    <xf numFmtId="0" fontId="1" fillId="0" borderId="1" xfId="0" applyFont="1" applyFill="1" applyBorder="1" applyAlignment="1">
      <alignment vertical="center"/>
    </xf>
    <xf numFmtId="0" fontId="1" fillId="0" borderId="9" xfId="0" applyFont="1" applyFill="1" applyBorder="1" applyAlignment="1"/>
    <xf numFmtId="0" fontId="1" fillId="0" borderId="11" xfId="0" applyFont="1" applyFill="1" applyBorder="1" applyAlignment="1"/>
    <xf numFmtId="0" fontId="1" fillId="0" borderId="12" xfId="0" applyFont="1" applyFill="1" applyBorder="1" applyAlignment="1"/>
    <xf numFmtId="0" fontId="1" fillId="0" borderId="40" xfId="0" applyFont="1" applyFill="1" applyBorder="1" applyAlignment="1">
      <alignment vertical="top"/>
    </xf>
    <xf numFmtId="0" fontId="1" fillId="0" borderId="41" xfId="0" applyFont="1" applyFill="1" applyBorder="1" applyAlignment="1"/>
    <xf numFmtId="0" fontId="1" fillId="0" borderId="17" xfId="0" applyFont="1" applyFill="1" applyBorder="1" applyAlignment="1">
      <alignment vertical="center" wrapText="1" shrinkToFit="1"/>
    </xf>
    <xf numFmtId="0" fontId="1" fillId="0" borderId="3" xfId="0" applyFont="1" applyFill="1" applyBorder="1" applyAlignment="1">
      <alignment vertical="center" wrapText="1" shrinkToFit="1"/>
    </xf>
    <xf numFmtId="0" fontId="1" fillId="0" borderId="4" xfId="0" applyFont="1" applyFill="1" applyBorder="1" applyAlignment="1">
      <alignment vertical="center" wrapText="1" shrinkToFit="1"/>
    </xf>
    <xf numFmtId="2" fontId="1" fillId="0" borderId="1" xfId="0" applyNumberFormat="1" applyFont="1" applyFill="1" applyBorder="1" applyAlignment="1"/>
    <xf numFmtId="16" fontId="2" fillId="0" borderId="39" xfId="0" applyNumberFormat="1" applyFont="1" applyFill="1" applyBorder="1" applyAlignment="1">
      <alignment vertical="top"/>
    </xf>
    <xf numFmtId="0" fontId="2" fillId="0" borderId="41" xfId="0" applyFont="1" applyFill="1" applyBorder="1" applyAlignment="1">
      <alignment vertical="top"/>
    </xf>
    <xf numFmtId="0" fontId="1" fillId="0" borderId="41" xfId="0" applyFont="1" applyFill="1" applyBorder="1" applyAlignment="1">
      <alignment vertical="top"/>
    </xf>
    <xf numFmtId="0" fontId="2" fillId="0" borderId="9" xfId="0" applyFont="1" applyFill="1" applyBorder="1" applyAlignment="1">
      <alignment vertical="center" wrapText="1"/>
    </xf>
    <xf numFmtId="0" fontId="8" fillId="0" borderId="30" xfId="0" applyFont="1" applyFill="1" applyBorder="1" applyAlignment="1"/>
    <xf numFmtId="0" fontId="0" fillId="0" borderId="40" xfId="0" applyFill="1" applyBorder="1" applyAlignment="1">
      <alignment vertical="top" wrapText="1"/>
    </xf>
    <xf numFmtId="0" fontId="0" fillId="0" borderId="41" xfId="0" applyFill="1" applyBorder="1" applyAlignment="1">
      <alignment wrapText="1"/>
    </xf>
    <xf numFmtId="0" fontId="2" fillId="0" borderId="39" xfId="0" applyFont="1" applyFill="1" applyBorder="1" applyAlignment="1">
      <alignment vertical="top" shrinkToFit="1"/>
    </xf>
    <xf numFmtId="0" fontId="0" fillId="0" borderId="40" xfId="0" applyFill="1" applyBorder="1" applyAlignment="1">
      <alignment vertical="top" shrinkToFit="1"/>
    </xf>
    <xf numFmtId="0" fontId="0" fillId="0" borderId="41" xfId="0" applyFill="1" applyBorder="1" applyAlignment="1">
      <alignment vertical="top" shrinkToFit="1"/>
    </xf>
    <xf numFmtId="0" fontId="9" fillId="0" borderId="39" xfId="0" applyFont="1" applyFill="1" applyBorder="1" applyAlignment="1">
      <alignment vertical="top"/>
    </xf>
    <xf numFmtId="0" fontId="0" fillId="0" borderId="42" xfId="0" applyFill="1" applyBorder="1" applyAlignment="1"/>
    <xf numFmtId="0" fontId="0" fillId="0" borderId="41" xfId="0" applyFill="1" applyBorder="1" applyAlignment="1"/>
    <xf numFmtId="0" fontId="1" fillId="0" borderId="16" xfId="0" applyFont="1" applyFill="1" applyBorder="1" applyAlignment="1">
      <alignment vertical="center"/>
    </xf>
    <xf numFmtId="0" fontId="2" fillId="0" borderId="38" xfId="0" applyFont="1" applyFill="1" applyBorder="1" applyAlignment="1">
      <alignment vertical="center" wrapText="1"/>
    </xf>
    <xf numFmtId="0" fontId="1" fillId="0" borderId="43" xfId="0" applyFont="1" applyFill="1" applyBorder="1" applyAlignment="1">
      <alignment vertical="center" wrapText="1"/>
    </xf>
    <xf numFmtId="0" fontId="0" fillId="0" borderId="44" xfId="0" applyFill="1" applyBorder="1" applyAlignment="1"/>
    <xf numFmtId="0" fontId="0" fillId="0" borderId="32" xfId="0" applyFill="1" applyBorder="1" applyAlignment="1"/>
    <xf numFmtId="0" fontId="0" fillId="0" borderId="33" xfId="0" applyFill="1" applyBorder="1" applyAlignment="1"/>
    <xf numFmtId="0" fontId="1" fillId="0" borderId="42" xfId="0" applyFont="1" applyFill="1" applyBorder="1" applyAlignment="1"/>
    <xf numFmtId="0" fontId="1" fillId="0" borderId="8" xfId="0" applyFont="1" applyFill="1" applyBorder="1" applyAlignment="1"/>
    <xf numFmtId="0" fontId="1" fillId="0" borderId="14" xfId="0" applyFont="1" applyFill="1" applyBorder="1" applyAlignment="1"/>
    <xf numFmtId="0" fontId="1" fillId="0" borderId="0" xfId="0" applyFont="1" applyFill="1" applyBorder="1" applyAlignment="1"/>
    <xf numFmtId="2" fontId="1" fillId="0" borderId="35" xfId="0" applyNumberFormat="1" applyFont="1" applyFill="1" applyBorder="1" applyAlignment="1">
      <alignment vertical="center" wrapText="1"/>
    </xf>
    <xf numFmtId="2" fontId="1" fillId="0" borderId="36" xfId="0" applyNumberFormat="1" applyFont="1" applyFill="1" applyBorder="1" applyAlignment="1">
      <alignment vertical="center" wrapText="1"/>
    </xf>
    <xf numFmtId="2" fontId="1" fillId="0" borderId="37" xfId="0" applyNumberFormat="1" applyFont="1" applyFill="1" applyBorder="1" applyAlignment="1">
      <alignment vertical="center" wrapText="1"/>
    </xf>
    <xf numFmtId="2" fontId="1" fillId="0" borderId="11" xfId="0" applyNumberFormat="1" applyFont="1" applyFill="1" applyBorder="1" applyAlignment="1">
      <alignment vertical="center" wrapText="1"/>
    </xf>
    <xf numFmtId="2" fontId="1" fillId="0" borderId="12" xfId="0" applyNumberFormat="1" applyFont="1" applyFill="1" applyBorder="1" applyAlignment="1">
      <alignment vertical="center" wrapText="1"/>
    </xf>
    <xf numFmtId="2" fontId="1" fillId="0" borderId="13" xfId="0" applyNumberFormat="1" applyFont="1" applyFill="1" applyBorder="1" applyAlignment="1">
      <alignment vertical="center" wrapText="1"/>
    </xf>
    <xf numFmtId="0" fontId="1" fillId="0" borderId="45" xfId="0" applyFont="1" applyFill="1" applyBorder="1" applyAlignment="1"/>
    <xf numFmtId="4" fontId="1" fillId="0" borderId="2" xfId="0" applyNumberFormat="1" applyFont="1" applyFill="1" applyBorder="1" applyAlignment="1">
      <alignment vertical="top" wrapText="1"/>
    </xf>
    <xf numFmtId="0" fontId="1" fillId="0" borderId="44" xfId="0" applyFont="1" applyFill="1" applyBorder="1" applyAlignment="1"/>
    <xf numFmtId="0" fontId="2" fillId="0" borderId="46" xfId="0" applyFont="1" applyFill="1" applyBorder="1" applyAlignment="1">
      <alignment horizontal="center" vertical="top" wrapText="1"/>
    </xf>
    <xf numFmtId="0" fontId="0" fillId="0" borderId="42" xfId="0" applyFill="1" applyBorder="1" applyAlignment="1">
      <alignment horizontal="center" vertical="top" wrapText="1"/>
    </xf>
    <xf numFmtId="0" fontId="1" fillId="0" borderId="5" xfId="0" applyFont="1" applyFill="1" applyBorder="1" applyAlignment="1">
      <alignment vertical="center"/>
    </xf>
    <xf numFmtId="0" fontId="1" fillId="0" borderId="6" xfId="0" applyFont="1" applyFill="1" applyBorder="1" applyAlignment="1">
      <alignment vertical="center"/>
    </xf>
    <xf numFmtId="0" fontId="1" fillId="0" borderId="7" xfId="0" applyFont="1" applyFill="1" applyBorder="1" applyAlignment="1">
      <alignment vertical="center"/>
    </xf>
    <xf numFmtId="0" fontId="2" fillId="0" borderId="43" xfId="0" applyFont="1" applyFill="1" applyBorder="1" applyAlignment="1">
      <alignment vertical="center" wrapText="1"/>
    </xf>
    <xf numFmtId="0" fontId="2" fillId="0" borderId="22" xfId="0" applyFont="1" applyFill="1" applyBorder="1" applyAlignment="1">
      <alignment vertical="center" wrapText="1"/>
    </xf>
    <xf numFmtId="0" fontId="2" fillId="0" borderId="23" xfId="0" applyFont="1" applyFill="1" applyBorder="1" applyAlignment="1">
      <alignment vertical="center" wrapText="1"/>
    </xf>
    <xf numFmtId="0" fontId="0" fillId="0" borderId="51" xfId="0" applyFill="1" applyBorder="1" applyAlignment="1"/>
    <xf numFmtId="0" fontId="0" fillId="0" borderId="28" xfId="0" applyFill="1" applyBorder="1" applyAlignment="1">
      <alignment vertical="top" wrapText="1"/>
    </xf>
    <xf numFmtId="0" fontId="9" fillId="0" borderId="40" xfId="0" applyFont="1" applyFill="1" applyBorder="1" applyAlignment="1">
      <alignment vertical="top"/>
    </xf>
    <xf numFmtId="0" fontId="9" fillId="0" borderId="41" xfId="0" applyFont="1" applyFill="1" applyBorder="1" applyAlignment="1">
      <alignment vertical="top"/>
    </xf>
    <xf numFmtId="0" fontId="10" fillId="0" borderId="16"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xf numFmtId="0" fontId="2" fillId="0" borderId="39" xfId="0" applyFont="1" applyFill="1" applyBorder="1" applyAlignment="1">
      <alignment horizontal="center" vertical="top"/>
    </xf>
    <xf numFmtId="0" fontId="0" fillId="0" borderId="40" xfId="0" applyFill="1" applyBorder="1" applyAlignment="1">
      <alignment horizontal="center" vertical="top"/>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4" xfId="0" applyFont="1" applyFill="1" applyBorder="1" applyAlignment="1">
      <alignment horizontal="center" wrapText="1"/>
    </xf>
    <xf numFmtId="0" fontId="1" fillId="0" borderId="42" xfId="0" applyFont="1" applyFill="1" applyBorder="1" applyAlignment="1">
      <alignment vertical="top"/>
    </xf>
    <xf numFmtId="0" fontId="0" fillId="0" borderId="10" xfId="0" applyFill="1" applyBorder="1" applyAlignment="1"/>
    <xf numFmtId="0" fontId="0" fillId="0" borderId="3" xfId="0" applyFill="1" applyBorder="1" applyAlignment="1"/>
    <xf numFmtId="0" fontId="9" fillId="0" borderId="3" xfId="0" applyFont="1" applyFill="1" applyBorder="1" applyAlignment="1">
      <alignment vertical="center" wrapText="1"/>
    </xf>
    <xf numFmtId="0" fontId="0" fillId="0" borderId="22" xfId="0" applyFill="1" applyBorder="1" applyAlignment="1">
      <alignment vertical="center"/>
    </xf>
    <xf numFmtId="0" fontId="0" fillId="0" borderId="23" xfId="0" applyFill="1" applyBorder="1" applyAlignment="1">
      <alignment vertical="center"/>
    </xf>
    <xf numFmtId="0" fontId="0" fillId="0" borderId="24" xfId="0" applyFill="1" applyBorder="1" applyAlignment="1">
      <alignment vertical="center"/>
    </xf>
    <xf numFmtId="0" fontId="1" fillId="0" borderId="25" xfId="0" applyFont="1" applyFill="1" applyBorder="1" applyAlignment="1">
      <alignment vertical="center" wrapText="1"/>
    </xf>
    <xf numFmtId="0" fontId="0" fillId="0" borderId="21" xfId="0" applyFill="1" applyBorder="1" applyAlignment="1">
      <alignment vertical="center" wrapText="1"/>
    </xf>
    <xf numFmtId="2" fontId="1" fillId="0" borderId="2" xfId="0" applyNumberFormat="1" applyFont="1" applyFill="1" applyBorder="1" applyAlignment="1">
      <alignment wrapText="1"/>
    </xf>
    <xf numFmtId="2" fontId="1" fillId="0" borderId="3" xfId="0" applyNumberFormat="1" applyFont="1" applyFill="1" applyBorder="1" applyAlignment="1">
      <alignment wrapText="1"/>
    </xf>
    <xf numFmtId="2" fontId="1" fillId="0" borderId="4" xfId="0" applyNumberFormat="1" applyFont="1" applyFill="1" applyBorder="1" applyAlignment="1">
      <alignment wrapText="1"/>
    </xf>
    <xf numFmtId="0" fontId="1" fillId="0" borderId="18" xfId="0" applyFont="1" applyFill="1" applyBorder="1" applyAlignment="1">
      <alignment wrapText="1"/>
    </xf>
    <xf numFmtId="0" fontId="1" fillId="0" borderId="19" xfId="0" applyFont="1" applyFill="1" applyBorder="1" applyAlignment="1">
      <alignment wrapText="1"/>
    </xf>
    <xf numFmtId="0" fontId="1" fillId="0" borderId="29" xfId="0" applyFont="1" applyFill="1" applyBorder="1" applyAlignment="1">
      <alignment wrapText="1"/>
    </xf>
    <xf numFmtId="0" fontId="10" fillId="0" borderId="2" xfId="0" applyFont="1" applyFill="1" applyBorder="1" applyAlignment="1">
      <alignment vertical="center" wrapText="1"/>
    </xf>
    <xf numFmtId="2" fontId="5" fillId="0" borderId="2" xfId="0" applyNumberFormat="1" applyFont="1" applyFill="1" applyBorder="1" applyAlignment="1">
      <alignment vertical="center" wrapText="1"/>
    </xf>
    <xf numFmtId="0" fontId="2" fillId="0" borderId="37" xfId="0" applyFont="1" applyFill="1" applyBorder="1" applyAlignment="1">
      <alignment vertical="top"/>
    </xf>
    <xf numFmtId="0" fontId="8" fillId="0" borderId="15" xfId="0" applyFont="1" applyFill="1" applyBorder="1" applyAlignment="1">
      <alignment vertical="top"/>
    </xf>
    <xf numFmtId="0" fontId="0" fillId="0" borderId="13" xfId="0" applyFill="1" applyBorder="1" applyAlignment="1">
      <alignment vertical="top"/>
    </xf>
    <xf numFmtId="0" fontId="6" fillId="0" borderId="10" xfId="0" applyFont="1" applyFill="1" applyBorder="1" applyAlignment="1">
      <alignment vertical="top" wrapText="1"/>
    </xf>
    <xf numFmtId="0" fontId="7" fillId="0" borderId="15" xfId="0" applyFont="1" applyFill="1" applyBorder="1" applyAlignment="1">
      <alignment vertical="top" wrapText="1"/>
    </xf>
    <xf numFmtId="0" fontId="0" fillId="0" borderId="15" xfId="0" applyFill="1" applyBorder="1" applyAlignment="1">
      <alignment wrapText="1"/>
    </xf>
    <xf numFmtId="0" fontId="0" fillId="0" borderId="15" xfId="0" applyFill="1" applyBorder="1" applyAlignment="1"/>
    <xf numFmtId="0" fontId="0" fillId="0" borderId="13" xfId="0" applyFill="1" applyBorder="1" applyAlignment="1"/>
    <xf numFmtId="0" fontId="1" fillId="0" borderId="5" xfId="0" applyFont="1" applyFill="1" applyBorder="1" applyAlignment="1">
      <alignment vertical="center" wrapText="1"/>
    </xf>
    <xf numFmtId="0" fontId="0" fillId="0" borderId="19" xfId="0" applyFill="1" applyBorder="1" applyAlignment="1"/>
    <xf numFmtId="0" fontId="1" fillId="0" borderId="20" xfId="0" applyFont="1" applyFill="1" applyBorder="1" applyAlignment="1">
      <alignment vertical="center"/>
    </xf>
    <xf numFmtId="0" fontId="1" fillId="0" borderId="34" xfId="0" applyFont="1" applyFill="1" applyBorder="1" applyAlignment="1">
      <alignment vertical="center" wrapText="1"/>
    </xf>
    <xf numFmtId="0" fontId="1" fillId="0" borderId="26" xfId="0" applyFont="1" applyFill="1" applyBorder="1" applyAlignment="1">
      <alignment vertical="top" wrapText="1"/>
    </xf>
    <xf numFmtId="0" fontId="1" fillId="0" borderId="27" xfId="0" applyFont="1" applyFill="1" applyBorder="1" applyAlignment="1">
      <alignment vertical="top" wrapText="1"/>
    </xf>
    <xf numFmtId="0" fontId="2" fillId="0" borderId="27" xfId="0" applyFont="1" applyFill="1" applyBorder="1" applyAlignment="1">
      <alignment vertical="top"/>
    </xf>
    <xf numFmtId="2" fontId="1" fillId="0" borderId="17" xfId="0" applyNumberFormat="1" applyFont="1" applyFill="1" applyBorder="1" applyAlignment="1">
      <alignment vertical="center" wrapText="1" shrinkToFit="1"/>
    </xf>
    <xf numFmtId="2" fontId="1" fillId="0" borderId="3" xfId="0" applyNumberFormat="1" applyFont="1" applyFill="1" applyBorder="1" applyAlignment="1">
      <alignment vertical="center" wrapText="1" shrinkToFit="1"/>
    </xf>
    <xf numFmtId="2" fontId="1" fillId="0" borderId="4" xfId="0" applyNumberFormat="1" applyFont="1" applyFill="1" applyBorder="1" applyAlignment="1">
      <alignment vertical="center" wrapText="1" shrinkToFit="1"/>
    </xf>
    <xf numFmtId="0" fontId="0" fillId="0" borderId="4" xfId="0" applyFill="1" applyBorder="1" applyAlignment="1">
      <alignment wrapText="1"/>
    </xf>
    <xf numFmtId="0" fontId="1" fillId="0" borderId="6" xfId="0" applyFont="1" applyFill="1" applyBorder="1" applyAlignment="1"/>
    <xf numFmtId="0" fontId="1" fillId="0" borderId="7" xfId="0" applyFont="1" applyFill="1" applyBorder="1" applyAlignment="1"/>
    <xf numFmtId="0" fontId="9" fillId="0" borderId="20" xfId="0" applyFont="1" applyFill="1" applyBorder="1" applyAlignment="1">
      <alignment vertical="center" wrapText="1"/>
    </xf>
    <xf numFmtId="0" fontId="0" fillId="0" borderId="34" xfId="0" applyFill="1" applyBorder="1" applyAlignment="1"/>
    <xf numFmtId="0" fontId="0" fillId="0" borderId="42" xfId="0" applyFill="1" applyBorder="1" applyAlignment="1">
      <alignment vertical="top"/>
    </xf>
    <xf numFmtId="2" fontId="1" fillId="0" borderId="1" xfId="0" applyNumberFormat="1" applyFont="1" applyFill="1" applyBorder="1" applyAlignment="1">
      <alignment wrapText="1"/>
    </xf>
    <xf numFmtId="0" fontId="0" fillId="0" borderId="6" xfId="0" applyFill="1" applyBorder="1" applyAlignment="1">
      <alignment vertical="center"/>
    </xf>
    <xf numFmtId="0" fontId="0" fillId="0" borderId="7" xfId="0" applyFill="1" applyBorder="1" applyAlignment="1">
      <alignment vertical="center"/>
    </xf>
    <xf numFmtId="0" fontId="14" fillId="0" borderId="18" xfId="0" applyFont="1" applyFill="1" applyBorder="1" applyAlignment="1">
      <alignment vertical="center" wrapText="1"/>
    </xf>
    <xf numFmtId="0" fontId="14" fillId="0" borderId="19" xfId="0" applyFont="1" applyFill="1" applyBorder="1" applyAlignment="1">
      <alignment vertical="center" wrapText="1"/>
    </xf>
    <xf numFmtId="0" fontId="0" fillId="0" borderId="29" xfId="0" applyFill="1" applyBorder="1" applyAlignment="1">
      <alignment vertical="center" wrapText="1"/>
    </xf>
    <xf numFmtId="0" fontId="0" fillId="0" borderId="8" xfId="0" applyFill="1" applyBorder="1" applyAlignment="1">
      <alignment shrinkToFit="1"/>
    </xf>
    <xf numFmtId="0" fontId="0" fillId="0" borderId="9" xfId="0" applyFill="1" applyBorder="1" applyAlignment="1">
      <alignment shrinkToFit="1"/>
    </xf>
    <xf numFmtId="0" fontId="0" fillId="0" borderId="10" xfId="0" applyFill="1" applyBorder="1" applyAlignment="1">
      <alignment shrinkToFit="1"/>
    </xf>
    <xf numFmtId="0" fontId="0" fillId="0" borderId="14" xfId="0" applyFill="1" applyBorder="1" applyAlignment="1">
      <alignment shrinkToFit="1"/>
    </xf>
    <xf numFmtId="0" fontId="0" fillId="0" borderId="0" xfId="0" applyFill="1" applyBorder="1" applyAlignment="1">
      <alignment shrinkToFit="1"/>
    </xf>
    <xf numFmtId="0" fontId="0" fillId="0" borderId="15" xfId="0" applyFill="1" applyBorder="1" applyAlignment="1">
      <alignment shrinkToFit="1"/>
    </xf>
    <xf numFmtId="0" fontId="0" fillId="0" borderId="11" xfId="0" applyFill="1" applyBorder="1" applyAlignment="1">
      <alignment shrinkToFit="1"/>
    </xf>
    <xf numFmtId="0" fontId="0" fillId="0" borderId="12" xfId="0" applyFill="1" applyBorder="1" applyAlignment="1">
      <alignment shrinkToFit="1"/>
    </xf>
    <xf numFmtId="0" fontId="0" fillId="0" borderId="13" xfId="0" applyFill="1" applyBorder="1" applyAlignment="1">
      <alignment shrinkToFit="1"/>
    </xf>
    <xf numFmtId="2" fontId="2" fillId="0" borderId="2" xfId="0" applyNumberFormat="1" applyFont="1" applyFill="1" applyBorder="1" applyAlignment="1"/>
    <xf numFmtId="2" fontId="0" fillId="0" borderId="4" xfId="0" applyNumberFormat="1" applyFill="1" applyBorder="1" applyAlignment="1"/>
    <xf numFmtId="2" fontId="1" fillId="0" borderId="17" xfId="0" applyNumberFormat="1" applyFont="1" applyFill="1" applyBorder="1" applyAlignment="1">
      <alignmen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1"/>
  <sheetViews>
    <sheetView tabSelected="1" zoomScale="80" zoomScaleNormal="80" workbookViewId="0">
      <pane xSplit="12" ySplit="7" topLeftCell="M8" activePane="bottomRight" state="frozen"/>
      <selection pane="topRight" activeCell="L1" sqref="L1"/>
      <selection pane="bottomLeft" activeCell="A8" sqref="A8"/>
      <selection pane="bottomRight" activeCell="K160" sqref="K160"/>
    </sheetView>
  </sheetViews>
  <sheetFormatPr defaultRowHeight="15" x14ac:dyDescent="0.25"/>
  <cols>
    <col min="1" max="1" width="6.7109375" customWidth="1"/>
    <col min="2" max="2" width="39.28515625" customWidth="1"/>
    <col min="3" max="3" width="17.42578125" customWidth="1"/>
    <col min="4" max="4" width="16" customWidth="1"/>
    <col min="5" max="6" width="13.85546875" customWidth="1"/>
    <col min="7" max="7" width="19.5703125" customWidth="1"/>
    <col min="8" max="8" width="35" customWidth="1"/>
    <col min="9" max="9" width="11.140625" customWidth="1"/>
    <col min="10" max="11" width="11.85546875" customWidth="1"/>
    <col min="12" max="12" width="23.140625" customWidth="1"/>
    <col min="13" max="13" width="19.28515625" customWidth="1"/>
  </cols>
  <sheetData>
    <row r="1" spans="1:20" x14ac:dyDescent="0.25">
      <c r="I1" s="2"/>
      <c r="J1" s="3" t="s">
        <v>0</v>
      </c>
      <c r="K1" s="2"/>
    </row>
    <row r="2" spans="1:20" ht="21.75" customHeight="1" x14ac:dyDescent="0.25">
      <c r="I2" s="2"/>
      <c r="J2" s="3" t="s">
        <v>1</v>
      </c>
      <c r="K2" s="2"/>
    </row>
    <row r="3" spans="1:20" x14ac:dyDescent="0.25">
      <c r="I3" s="2"/>
      <c r="J3" s="3" t="s">
        <v>2</v>
      </c>
      <c r="K3" s="2"/>
    </row>
    <row r="4" spans="1:20" x14ac:dyDescent="0.25">
      <c r="I4" s="2"/>
      <c r="J4" s="4" t="s">
        <v>474</v>
      </c>
      <c r="K4" s="2"/>
    </row>
    <row r="6" spans="1:20" ht="37.5" customHeight="1" x14ac:dyDescent="0.25">
      <c r="A6" s="252" t="s">
        <v>3</v>
      </c>
      <c r="B6" s="253"/>
      <c r="C6" s="253"/>
      <c r="D6" s="253"/>
      <c r="E6" s="253"/>
      <c r="F6" s="253"/>
      <c r="G6" s="253"/>
      <c r="H6" s="253"/>
      <c r="I6" s="253"/>
      <c r="J6" s="253"/>
      <c r="K6" s="253"/>
      <c r="L6" s="253"/>
      <c r="M6" s="1"/>
      <c r="N6" s="1"/>
      <c r="O6" s="1"/>
      <c r="P6" s="1"/>
      <c r="Q6" s="1"/>
      <c r="R6" s="1"/>
      <c r="S6" s="1"/>
      <c r="T6" s="1"/>
    </row>
    <row r="8" spans="1:20" ht="49.5" customHeight="1" x14ac:dyDescent="0.25">
      <c r="A8" s="250" t="s">
        <v>4</v>
      </c>
      <c r="B8" s="250" t="s">
        <v>5</v>
      </c>
      <c r="C8" s="250" t="s">
        <v>6</v>
      </c>
      <c r="D8" s="250" t="s">
        <v>7</v>
      </c>
      <c r="E8" s="251"/>
      <c r="F8" s="251"/>
      <c r="G8" s="250" t="s">
        <v>178</v>
      </c>
      <c r="H8" s="250" t="s">
        <v>8</v>
      </c>
      <c r="I8" s="251"/>
      <c r="J8" s="251"/>
      <c r="K8" s="251"/>
      <c r="L8" s="250" t="s">
        <v>177</v>
      </c>
      <c r="M8" s="250" t="s">
        <v>262</v>
      </c>
    </row>
    <row r="9" spans="1:20" ht="87.75" customHeight="1" x14ac:dyDescent="0.25">
      <c r="A9" s="251"/>
      <c r="B9" s="251"/>
      <c r="C9" s="251"/>
      <c r="D9" s="117" t="s">
        <v>26</v>
      </c>
      <c r="E9" s="117" t="s">
        <v>27</v>
      </c>
      <c r="F9" s="117" t="s">
        <v>17</v>
      </c>
      <c r="G9" s="250"/>
      <c r="H9" s="117" t="s">
        <v>16</v>
      </c>
      <c r="I9" s="117" t="s">
        <v>175</v>
      </c>
      <c r="J9" s="117" t="s">
        <v>19</v>
      </c>
      <c r="K9" s="117" t="s">
        <v>461</v>
      </c>
      <c r="L9" s="251"/>
      <c r="M9" s="250"/>
    </row>
    <row r="10" spans="1:20" ht="45.75" customHeight="1" x14ac:dyDescent="0.25">
      <c r="A10" s="117">
        <v>1</v>
      </c>
      <c r="B10" s="117">
        <v>2</v>
      </c>
      <c r="C10" s="117">
        <v>3</v>
      </c>
      <c r="D10" s="117">
        <v>4</v>
      </c>
      <c r="E10" s="117">
        <v>5</v>
      </c>
      <c r="F10" s="117">
        <v>6</v>
      </c>
      <c r="G10" s="117">
        <v>7</v>
      </c>
      <c r="H10" s="117">
        <v>8</v>
      </c>
      <c r="I10" s="117">
        <v>9</v>
      </c>
      <c r="J10" s="117">
        <v>10</v>
      </c>
      <c r="K10" s="117">
        <v>11</v>
      </c>
      <c r="L10" s="117">
        <v>12</v>
      </c>
      <c r="M10" s="117">
        <v>13</v>
      </c>
    </row>
    <row r="11" spans="1:20" ht="96" customHeight="1" x14ac:dyDescent="0.25">
      <c r="A11" s="326" t="s">
        <v>9</v>
      </c>
      <c r="B11" s="127" t="s">
        <v>22</v>
      </c>
      <c r="C11" s="241" t="s">
        <v>14</v>
      </c>
      <c r="D11" s="128">
        <v>380</v>
      </c>
      <c r="E11" s="128">
        <v>380</v>
      </c>
      <c r="F11" s="128">
        <v>358.98</v>
      </c>
      <c r="G11" s="129">
        <f>F11/E11</f>
        <v>0.94468421052631579</v>
      </c>
      <c r="H11" s="116" t="s">
        <v>179</v>
      </c>
      <c r="I11" s="115" t="s">
        <v>21</v>
      </c>
      <c r="J11" s="115">
        <v>100</v>
      </c>
      <c r="K11" s="115">
        <v>100</v>
      </c>
      <c r="L11" s="62" t="s">
        <v>97</v>
      </c>
      <c r="M11" s="158" t="s">
        <v>185</v>
      </c>
    </row>
    <row r="12" spans="1:20" ht="75" customHeight="1" x14ac:dyDescent="0.25">
      <c r="A12" s="226"/>
      <c r="B12" s="102" t="s">
        <v>10</v>
      </c>
      <c r="C12" s="254"/>
      <c r="D12" s="104">
        <v>0</v>
      </c>
      <c r="E12" s="104">
        <v>0</v>
      </c>
      <c r="F12" s="104">
        <v>0</v>
      </c>
      <c r="G12" s="255" t="s">
        <v>184</v>
      </c>
      <c r="H12" s="109" t="s">
        <v>180</v>
      </c>
      <c r="I12" s="111" t="s">
        <v>20</v>
      </c>
      <c r="J12" s="111">
        <v>15</v>
      </c>
      <c r="K12" s="111">
        <v>14</v>
      </c>
      <c r="L12" s="111" t="s">
        <v>183</v>
      </c>
      <c r="M12" s="186"/>
    </row>
    <row r="13" spans="1:20" ht="100.5" customHeight="1" x14ac:dyDescent="0.25">
      <c r="A13" s="226"/>
      <c r="B13" s="102" t="s">
        <v>11</v>
      </c>
      <c r="C13" s="254"/>
      <c r="D13" s="104">
        <v>0</v>
      </c>
      <c r="E13" s="104">
        <v>0</v>
      </c>
      <c r="F13" s="104">
        <v>0</v>
      </c>
      <c r="G13" s="256"/>
      <c r="H13" s="109" t="s">
        <v>181</v>
      </c>
      <c r="I13" s="111" t="s">
        <v>21</v>
      </c>
      <c r="J13" s="111">
        <v>45</v>
      </c>
      <c r="K13" s="111">
        <v>45</v>
      </c>
      <c r="L13" s="12" t="s">
        <v>97</v>
      </c>
      <c r="M13" s="186"/>
    </row>
    <row r="14" spans="1:20" ht="90.75" customHeight="1" x14ac:dyDescent="0.25">
      <c r="A14" s="226"/>
      <c r="B14" s="102" t="s">
        <v>12</v>
      </c>
      <c r="C14" s="254"/>
      <c r="D14" s="104">
        <v>380</v>
      </c>
      <c r="E14" s="104">
        <v>380</v>
      </c>
      <c r="F14" s="104">
        <v>358.98</v>
      </c>
      <c r="G14" s="256"/>
      <c r="H14" s="109" t="s">
        <v>182</v>
      </c>
      <c r="I14" s="111" t="s">
        <v>21</v>
      </c>
      <c r="J14" s="111">
        <v>100</v>
      </c>
      <c r="K14" s="111">
        <v>100</v>
      </c>
      <c r="L14" s="12" t="s">
        <v>97</v>
      </c>
      <c r="M14" s="186"/>
    </row>
    <row r="15" spans="1:20" ht="81" customHeight="1" x14ac:dyDescent="0.25">
      <c r="A15" s="226"/>
      <c r="B15" s="102" t="s">
        <v>13</v>
      </c>
      <c r="C15" s="254"/>
      <c r="D15" s="104">
        <v>0</v>
      </c>
      <c r="E15" s="104">
        <v>0</v>
      </c>
      <c r="F15" s="104">
        <v>0</v>
      </c>
      <c r="G15" s="257"/>
      <c r="H15" s="328" t="s">
        <v>214</v>
      </c>
      <c r="I15" s="329"/>
      <c r="J15" s="329"/>
      <c r="K15" s="329"/>
      <c r="L15" s="330"/>
      <c r="M15" s="186"/>
    </row>
    <row r="16" spans="1:20" ht="42.75" customHeight="1" thickBot="1" x14ac:dyDescent="0.3">
      <c r="A16" s="327"/>
      <c r="B16" s="19" t="s">
        <v>18</v>
      </c>
      <c r="C16" s="308" t="s">
        <v>176</v>
      </c>
      <c r="D16" s="331"/>
      <c r="E16" s="331"/>
      <c r="F16" s="331"/>
      <c r="G16" s="331"/>
      <c r="H16" s="331"/>
      <c r="I16" s="331"/>
      <c r="J16" s="331"/>
      <c r="K16" s="331"/>
      <c r="L16" s="331"/>
      <c r="M16" s="310"/>
    </row>
    <row r="17" spans="1:13" ht="188.25" customHeight="1" x14ac:dyDescent="0.25">
      <c r="A17" s="225" t="s">
        <v>15</v>
      </c>
      <c r="B17" s="42" t="s">
        <v>173</v>
      </c>
      <c r="C17" s="236" t="s">
        <v>24</v>
      </c>
      <c r="D17" s="122">
        <f>D18+D19+D20</f>
        <v>42902.36</v>
      </c>
      <c r="E17" s="122">
        <f>E18+E19+E20</f>
        <v>42902.364520000003</v>
      </c>
      <c r="F17" s="122">
        <f>F18+F19+F20</f>
        <v>34925.94</v>
      </c>
      <c r="G17" s="123">
        <f>F17/E17</f>
        <v>0.81407960588555461</v>
      </c>
      <c r="H17" s="107" t="s">
        <v>190</v>
      </c>
      <c r="I17" s="112" t="s">
        <v>20</v>
      </c>
      <c r="J17" s="112">
        <v>6</v>
      </c>
      <c r="K17" s="112">
        <v>4</v>
      </c>
      <c r="L17" s="178" t="s">
        <v>193</v>
      </c>
      <c r="M17" s="156" t="s">
        <v>196</v>
      </c>
    </row>
    <row r="18" spans="1:13" ht="84.75" customHeight="1" x14ac:dyDescent="0.25">
      <c r="A18" s="226"/>
      <c r="B18" s="102" t="s">
        <v>10</v>
      </c>
      <c r="C18" s="237"/>
      <c r="D18" s="104">
        <f>12075.84+5507.13</f>
        <v>17582.97</v>
      </c>
      <c r="E18" s="104">
        <f>12075.84002+5507.13465</f>
        <v>17582.97467</v>
      </c>
      <c r="F18" s="104">
        <f>12075.84+3760</f>
        <v>15835.84</v>
      </c>
      <c r="G18" s="343" t="s">
        <v>194</v>
      </c>
      <c r="H18" s="109" t="s">
        <v>191</v>
      </c>
      <c r="I18" s="111" t="s">
        <v>23</v>
      </c>
      <c r="J18" s="111">
        <v>121.4</v>
      </c>
      <c r="K18" s="111">
        <v>87.35</v>
      </c>
      <c r="L18" s="180"/>
      <c r="M18" s="157"/>
    </row>
    <row r="19" spans="1:13" ht="72" customHeight="1" x14ac:dyDescent="0.25">
      <c r="A19" s="226"/>
      <c r="B19" s="102" t="s">
        <v>11</v>
      </c>
      <c r="C19" s="237"/>
      <c r="D19" s="104">
        <v>18648.72</v>
      </c>
      <c r="E19" s="104">
        <v>18648.719850000001</v>
      </c>
      <c r="F19" s="104">
        <f>18505.91</f>
        <v>18505.91</v>
      </c>
      <c r="G19" s="344"/>
      <c r="H19" s="109" t="s">
        <v>192</v>
      </c>
      <c r="I19" s="111" t="s">
        <v>25</v>
      </c>
      <c r="J19" s="111">
        <v>10</v>
      </c>
      <c r="K19" s="111">
        <v>10</v>
      </c>
      <c r="L19" s="12" t="s">
        <v>97</v>
      </c>
      <c r="M19" s="157"/>
    </row>
    <row r="20" spans="1:13" ht="73.5" customHeight="1" x14ac:dyDescent="0.25">
      <c r="A20" s="226"/>
      <c r="B20" s="102" t="s">
        <v>12</v>
      </c>
      <c r="C20" s="237"/>
      <c r="D20" s="104">
        <v>6670.67</v>
      </c>
      <c r="E20" s="104">
        <v>6670.67</v>
      </c>
      <c r="F20" s="104">
        <v>584.19000000000005</v>
      </c>
      <c r="G20" s="344"/>
      <c r="H20" s="199" t="s">
        <v>215</v>
      </c>
      <c r="I20" s="200"/>
      <c r="J20" s="200"/>
      <c r="K20" s="200"/>
      <c r="L20" s="201"/>
      <c r="M20" s="157"/>
    </row>
    <row r="21" spans="1:13" ht="79.5" customHeight="1" x14ac:dyDescent="0.25">
      <c r="A21" s="226"/>
      <c r="B21" s="102" t="s">
        <v>13</v>
      </c>
      <c r="C21" s="237"/>
      <c r="D21" s="111"/>
      <c r="E21" s="111"/>
      <c r="F21" s="111"/>
      <c r="G21" s="345"/>
      <c r="H21" s="202"/>
      <c r="I21" s="203"/>
      <c r="J21" s="203"/>
      <c r="K21" s="203"/>
      <c r="L21" s="204"/>
      <c r="M21" s="158"/>
    </row>
    <row r="22" spans="1:13" ht="55.5" customHeight="1" thickBot="1" x14ac:dyDescent="0.3">
      <c r="A22" s="124"/>
      <c r="B22" s="125" t="s">
        <v>18</v>
      </c>
      <c r="C22" s="332" t="s">
        <v>186</v>
      </c>
      <c r="D22" s="333"/>
      <c r="E22" s="333"/>
      <c r="F22" s="333"/>
      <c r="G22" s="333"/>
      <c r="H22" s="333"/>
      <c r="I22" s="333"/>
      <c r="J22" s="333"/>
      <c r="K22" s="333"/>
      <c r="L22" s="333"/>
      <c r="M22" s="334"/>
    </row>
    <row r="23" spans="1:13" ht="91.5" customHeight="1" x14ac:dyDescent="0.25">
      <c r="A23" s="231" t="s">
        <v>28</v>
      </c>
      <c r="B23" s="118" t="s">
        <v>29</v>
      </c>
      <c r="C23" s="241" t="s">
        <v>30</v>
      </c>
      <c r="D23" s="119">
        <f>D26</f>
        <v>4992.4129999999996</v>
      </c>
      <c r="E23" s="119">
        <f>E26</f>
        <v>4992.4129999999996</v>
      </c>
      <c r="F23" s="119">
        <f>F26</f>
        <v>4940.7418600000001</v>
      </c>
      <c r="G23" s="120">
        <f>F23/E23</f>
        <v>0.98965006701168368</v>
      </c>
      <c r="H23" s="121" t="s">
        <v>219</v>
      </c>
      <c r="I23" s="108" t="s">
        <v>20</v>
      </c>
      <c r="J23" s="108">
        <v>37</v>
      </c>
      <c r="K23" s="108">
        <v>39</v>
      </c>
      <c r="L23" s="108" t="s">
        <v>97</v>
      </c>
      <c r="M23" s="168" t="s">
        <v>199</v>
      </c>
    </row>
    <row r="24" spans="1:13" ht="150" x14ac:dyDescent="0.25">
      <c r="A24" s="232"/>
      <c r="B24" s="18" t="s">
        <v>10</v>
      </c>
      <c r="C24" s="242"/>
      <c r="D24" s="11">
        <v>0</v>
      </c>
      <c r="E24" s="11">
        <v>0</v>
      </c>
      <c r="F24" s="11">
        <v>0</v>
      </c>
      <c r="G24" s="182" t="s">
        <v>198</v>
      </c>
      <c r="H24" s="25" t="s">
        <v>220</v>
      </c>
      <c r="I24" s="11" t="s">
        <v>21</v>
      </c>
      <c r="J24" s="11">
        <v>100</v>
      </c>
      <c r="K24" s="11">
        <v>95</v>
      </c>
      <c r="L24" s="11" t="s">
        <v>197</v>
      </c>
      <c r="M24" s="168"/>
    </row>
    <row r="25" spans="1:13" ht="183" customHeight="1" x14ac:dyDescent="0.25">
      <c r="A25" s="232"/>
      <c r="B25" s="18" t="s">
        <v>11</v>
      </c>
      <c r="C25" s="242"/>
      <c r="D25" s="11">
        <v>0</v>
      </c>
      <c r="E25" s="11">
        <v>0</v>
      </c>
      <c r="F25" s="11">
        <v>0</v>
      </c>
      <c r="G25" s="144"/>
      <c r="H25" s="25" t="s">
        <v>221</v>
      </c>
      <c r="I25" s="11" t="s">
        <v>21</v>
      </c>
      <c r="J25" s="7">
        <v>97</v>
      </c>
      <c r="K25" s="7">
        <v>97</v>
      </c>
      <c r="L25" s="7" t="s">
        <v>97</v>
      </c>
      <c r="M25" s="168"/>
    </row>
    <row r="26" spans="1:13" ht="50.25" customHeight="1" x14ac:dyDescent="0.25">
      <c r="A26" s="232"/>
      <c r="B26" s="18" t="s">
        <v>12</v>
      </c>
      <c r="C26" s="242"/>
      <c r="D26" s="7">
        <v>4992.4129999999996</v>
      </c>
      <c r="E26" s="7">
        <v>4992.4129999999996</v>
      </c>
      <c r="F26" s="7">
        <v>4940.7418600000001</v>
      </c>
      <c r="G26" s="144"/>
      <c r="H26" s="199" t="s">
        <v>211</v>
      </c>
      <c r="I26" s="200"/>
      <c r="J26" s="200"/>
      <c r="K26" s="200"/>
      <c r="L26" s="201"/>
      <c r="M26" s="348"/>
    </row>
    <row r="27" spans="1:13" x14ac:dyDescent="0.25">
      <c r="A27" s="232"/>
      <c r="B27" s="18" t="s">
        <v>13</v>
      </c>
      <c r="C27" s="242"/>
      <c r="D27" s="7">
        <v>0</v>
      </c>
      <c r="E27" s="7">
        <v>0</v>
      </c>
      <c r="F27" s="7">
        <v>0</v>
      </c>
      <c r="G27" s="145"/>
      <c r="H27" s="202"/>
      <c r="I27" s="203"/>
      <c r="J27" s="203"/>
      <c r="K27" s="203"/>
      <c r="L27" s="204"/>
      <c r="M27" s="222"/>
    </row>
    <row r="28" spans="1:13" ht="41.25" customHeight="1" thickBot="1" x14ac:dyDescent="0.3">
      <c r="A28" s="26"/>
      <c r="B28" s="22" t="s">
        <v>18</v>
      </c>
      <c r="C28" s="170" t="s">
        <v>195</v>
      </c>
      <c r="D28" s="297"/>
      <c r="E28" s="297"/>
      <c r="F28" s="297"/>
      <c r="G28" s="297"/>
      <c r="H28" s="297"/>
      <c r="I28" s="297"/>
      <c r="J28" s="297"/>
      <c r="K28" s="297"/>
      <c r="L28" s="297"/>
      <c r="M28" s="347"/>
    </row>
    <row r="29" spans="1:13" ht="66.75" customHeight="1" x14ac:dyDescent="0.25">
      <c r="A29" s="234" t="s">
        <v>31</v>
      </c>
      <c r="B29" s="13" t="s">
        <v>32</v>
      </c>
      <c r="C29" s="240" t="s">
        <v>216</v>
      </c>
      <c r="D29" s="27">
        <f>D30+D31+D32</f>
        <v>77934.835149999999</v>
      </c>
      <c r="E29" s="27">
        <f>E30+E31+E32</f>
        <v>77934.835149999999</v>
      </c>
      <c r="F29" s="27">
        <f>F30+F31+F32</f>
        <v>77610.88106</v>
      </c>
      <c r="G29" s="15">
        <f>F29/E29</f>
        <v>0.99584326970889858</v>
      </c>
      <c r="H29" s="16"/>
      <c r="I29" s="16"/>
      <c r="J29" s="16"/>
      <c r="K29" s="16"/>
      <c r="L29" s="28"/>
      <c r="M29" s="156" t="s">
        <v>201</v>
      </c>
    </row>
    <row r="30" spans="1:13" ht="46.5" customHeight="1" x14ac:dyDescent="0.25">
      <c r="A30" s="238"/>
      <c r="B30" s="18" t="s">
        <v>10</v>
      </c>
      <c r="C30" s="141"/>
      <c r="D30" s="17">
        <v>1558.866</v>
      </c>
      <c r="E30" s="17">
        <v>1558.866</v>
      </c>
      <c r="F30" s="17">
        <v>1558.866</v>
      </c>
      <c r="G30" s="182" t="s">
        <v>200</v>
      </c>
      <c r="H30" s="7" t="s">
        <v>269</v>
      </c>
      <c r="I30" s="6" t="s">
        <v>21</v>
      </c>
      <c r="J30" s="6">
        <v>1.3</v>
      </c>
      <c r="K30" s="29">
        <v>1.3</v>
      </c>
      <c r="L30" s="6" t="s">
        <v>97</v>
      </c>
      <c r="M30" s="157"/>
    </row>
    <row r="31" spans="1:13" ht="60" customHeight="1" x14ac:dyDescent="0.25">
      <c r="A31" s="238"/>
      <c r="B31" s="18" t="s">
        <v>11</v>
      </c>
      <c r="C31" s="141"/>
      <c r="D31" s="17">
        <v>312.14494999999999</v>
      </c>
      <c r="E31" s="17">
        <v>312.14494999999999</v>
      </c>
      <c r="F31" s="17">
        <v>312.14494999999999</v>
      </c>
      <c r="G31" s="144"/>
      <c r="H31" s="11" t="s">
        <v>270</v>
      </c>
      <c r="I31" s="12" t="s">
        <v>21</v>
      </c>
      <c r="J31" s="12">
        <v>6.1</v>
      </c>
      <c r="K31" s="12">
        <v>6.1</v>
      </c>
      <c r="L31" s="12" t="s">
        <v>97</v>
      </c>
      <c r="M31" s="157"/>
    </row>
    <row r="32" spans="1:13" ht="27.75" customHeight="1" x14ac:dyDescent="0.25">
      <c r="A32" s="238"/>
      <c r="B32" s="18" t="s">
        <v>12</v>
      </c>
      <c r="C32" s="141"/>
      <c r="D32" s="17">
        <v>76063.824200000003</v>
      </c>
      <c r="E32" s="17">
        <v>76063.824200000003</v>
      </c>
      <c r="F32" s="17">
        <v>75739.870110000003</v>
      </c>
      <c r="G32" s="144"/>
      <c r="H32" s="142" t="s">
        <v>210</v>
      </c>
      <c r="I32" s="142"/>
      <c r="J32" s="142"/>
      <c r="K32" s="142"/>
      <c r="L32" s="142"/>
      <c r="M32" s="157"/>
    </row>
    <row r="33" spans="1:13" ht="24.75" customHeight="1" x14ac:dyDescent="0.25">
      <c r="A33" s="238"/>
      <c r="B33" s="18" t="s">
        <v>13</v>
      </c>
      <c r="C33" s="141"/>
      <c r="D33" s="30"/>
      <c r="E33" s="30"/>
      <c r="F33" s="30"/>
      <c r="G33" s="145"/>
      <c r="H33" s="142"/>
      <c r="I33" s="142"/>
      <c r="J33" s="142"/>
      <c r="K33" s="142"/>
      <c r="L33" s="142"/>
      <c r="M33" s="157"/>
    </row>
    <row r="34" spans="1:13" ht="36.75" customHeight="1" thickBot="1" x14ac:dyDescent="0.3">
      <c r="A34" s="239"/>
      <c r="B34" s="22" t="s">
        <v>18</v>
      </c>
      <c r="C34" s="159" t="s">
        <v>450</v>
      </c>
      <c r="D34" s="159"/>
      <c r="E34" s="159"/>
      <c r="F34" s="159"/>
      <c r="G34" s="159"/>
      <c r="H34" s="159"/>
      <c r="I34" s="159"/>
      <c r="J34" s="159"/>
      <c r="K34" s="159"/>
      <c r="L34" s="159"/>
      <c r="M34" s="157"/>
    </row>
    <row r="35" spans="1:13" ht="57.75" x14ac:dyDescent="0.25">
      <c r="A35" s="165" t="s">
        <v>34</v>
      </c>
      <c r="B35" s="13" t="s">
        <v>33</v>
      </c>
      <c r="C35" s="167" t="s">
        <v>216</v>
      </c>
      <c r="D35" s="27">
        <v>14545.15249</v>
      </c>
      <c r="E35" s="27">
        <v>14545.15249</v>
      </c>
      <c r="F35" s="27">
        <v>14545.15249</v>
      </c>
      <c r="G35" s="15">
        <f>F35/E35</f>
        <v>1</v>
      </c>
      <c r="H35" s="31" t="s">
        <v>271</v>
      </c>
      <c r="I35" s="5" t="s">
        <v>25</v>
      </c>
      <c r="J35" s="5">
        <v>277</v>
      </c>
      <c r="K35" s="5">
        <v>286</v>
      </c>
      <c r="L35" s="5" t="s">
        <v>97</v>
      </c>
      <c r="M35" s="185" t="s">
        <v>201</v>
      </c>
    </row>
    <row r="36" spans="1:13" ht="51.75" x14ac:dyDescent="0.25">
      <c r="A36" s="166"/>
      <c r="B36" s="18" t="s">
        <v>10</v>
      </c>
      <c r="C36" s="168"/>
      <c r="D36" s="17">
        <v>0</v>
      </c>
      <c r="E36" s="17">
        <v>0</v>
      </c>
      <c r="F36" s="17">
        <v>0</v>
      </c>
      <c r="G36" s="190" t="s">
        <v>202</v>
      </c>
      <c r="H36" s="25" t="s">
        <v>272</v>
      </c>
      <c r="I36" s="12" t="s">
        <v>25</v>
      </c>
      <c r="J36" s="12">
        <v>82</v>
      </c>
      <c r="K36" s="12">
        <v>106</v>
      </c>
      <c r="L36" s="12" t="s">
        <v>97</v>
      </c>
      <c r="M36" s="186"/>
    </row>
    <row r="37" spans="1:13" ht="64.5" x14ac:dyDescent="0.25">
      <c r="A37" s="166"/>
      <c r="B37" s="18" t="s">
        <v>11</v>
      </c>
      <c r="C37" s="168"/>
      <c r="D37" s="17">
        <v>73.432490000000001</v>
      </c>
      <c r="E37" s="17">
        <v>73.432490000000001</v>
      </c>
      <c r="F37" s="17">
        <v>73.432490000000001</v>
      </c>
      <c r="G37" s="191"/>
      <c r="H37" s="25" t="s">
        <v>273</v>
      </c>
      <c r="I37" s="12" t="s">
        <v>25</v>
      </c>
      <c r="J37" s="12">
        <v>122</v>
      </c>
      <c r="K37" s="12">
        <v>125</v>
      </c>
      <c r="L37" s="12" t="s">
        <v>97</v>
      </c>
      <c r="M37" s="186"/>
    </row>
    <row r="38" spans="1:13" ht="25.5" x14ac:dyDescent="0.25">
      <c r="A38" s="166"/>
      <c r="B38" s="18" t="s">
        <v>12</v>
      </c>
      <c r="C38" s="168"/>
      <c r="D38" s="17">
        <v>14471.72</v>
      </c>
      <c r="E38" s="17">
        <v>14471.72</v>
      </c>
      <c r="F38" s="17">
        <v>14471.72</v>
      </c>
      <c r="G38" s="191"/>
      <c r="H38" s="245" t="s">
        <v>212</v>
      </c>
      <c r="I38" s="200"/>
      <c r="J38" s="200"/>
      <c r="K38" s="200"/>
      <c r="L38" s="201"/>
      <c r="M38" s="186"/>
    </row>
    <row r="39" spans="1:13" x14ac:dyDescent="0.25">
      <c r="A39" s="166"/>
      <c r="B39" s="18" t="s">
        <v>13</v>
      </c>
      <c r="C39" s="169"/>
      <c r="D39" s="30"/>
      <c r="E39" s="30"/>
      <c r="F39" s="30"/>
      <c r="G39" s="191"/>
      <c r="H39" s="202"/>
      <c r="I39" s="203"/>
      <c r="J39" s="203"/>
      <c r="K39" s="203"/>
      <c r="L39" s="204"/>
      <c r="M39" s="186"/>
    </row>
    <row r="40" spans="1:13" ht="33.75" customHeight="1" thickBot="1" x14ac:dyDescent="0.3">
      <c r="A40" s="166"/>
      <c r="B40" s="22" t="s">
        <v>203</v>
      </c>
      <c r="C40" s="159" t="s">
        <v>451</v>
      </c>
      <c r="D40" s="159"/>
      <c r="E40" s="159"/>
      <c r="F40" s="159"/>
      <c r="G40" s="159"/>
      <c r="H40" s="159"/>
      <c r="I40" s="159"/>
      <c r="J40" s="159"/>
      <c r="K40" s="159"/>
      <c r="L40" s="159"/>
      <c r="M40" s="32"/>
    </row>
    <row r="41" spans="1:13" ht="38.25" x14ac:dyDescent="0.25">
      <c r="A41" s="165" t="s">
        <v>35</v>
      </c>
      <c r="B41" s="20" t="s">
        <v>36</v>
      </c>
      <c r="C41" s="178" t="s">
        <v>216</v>
      </c>
      <c r="D41" s="27">
        <v>31542.66</v>
      </c>
      <c r="E41" s="27">
        <v>31542.66</v>
      </c>
      <c r="F41" s="27">
        <v>31367.119999999999</v>
      </c>
      <c r="G41" s="15">
        <f>F41/E41</f>
        <v>0.99443483840614577</v>
      </c>
      <c r="H41" s="10" t="s">
        <v>274</v>
      </c>
      <c r="I41" s="5" t="s">
        <v>41</v>
      </c>
      <c r="J41" s="5">
        <v>801</v>
      </c>
      <c r="K41" s="5">
        <v>1041</v>
      </c>
      <c r="L41" s="5" t="s">
        <v>97</v>
      </c>
      <c r="M41" s="156" t="s">
        <v>201</v>
      </c>
    </row>
    <row r="42" spans="1:13" ht="30" x14ac:dyDescent="0.25">
      <c r="A42" s="166"/>
      <c r="B42" s="18" t="s">
        <v>10</v>
      </c>
      <c r="C42" s="179"/>
      <c r="D42" s="17">
        <v>300</v>
      </c>
      <c r="E42" s="17">
        <v>300</v>
      </c>
      <c r="F42" s="33">
        <v>300</v>
      </c>
      <c r="G42" s="190" t="s">
        <v>204</v>
      </c>
      <c r="H42" s="11" t="s">
        <v>275</v>
      </c>
      <c r="I42" s="12" t="s">
        <v>20</v>
      </c>
      <c r="J42" s="12">
        <v>59767</v>
      </c>
      <c r="K42" s="12">
        <v>98411</v>
      </c>
      <c r="L42" s="12" t="s">
        <v>97</v>
      </c>
      <c r="M42" s="157"/>
    </row>
    <row r="43" spans="1:13" ht="30" x14ac:dyDescent="0.25">
      <c r="A43" s="166"/>
      <c r="B43" s="18" t="s">
        <v>11</v>
      </c>
      <c r="C43" s="179"/>
      <c r="D43" s="17">
        <v>6.12</v>
      </c>
      <c r="E43" s="17">
        <v>6.12</v>
      </c>
      <c r="F43" s="33">
        <v>6.12</v>
      </c>
      <c r="G43" s="191"/>
      <c r="H43" s="11" t="s">
        <v>276</v>
      </c>
      <c r="I43" s="12" t="s">
        <v>25</v>
      </c>
      <c r="J43" s="12">
        <v>42</v>
      </c>
      <c r="K43" s="12">
        <v>86</v>
      </c>
      <c r="L43" s="12" t="s">
        <v>97</v>
      </c>
      <c r="M43" s="157"/>
    </row>
    <row r="44" spans="1:13" ht="30" x14ac:dyDescent="0.25">
      <c r="A44" s="166"/>
      <c r="B44" s="18" t="s">
        <v>12</v>
      </c>
      <c r="C44" s="179"/>
      <c r="D44" s="17">
        <v>31236.54</v>
      </c>
      <c r="E44" s="17">
        <v>31236.54</v>
      </c>
      <c r="F44" s="33">
        <v>31061</v>
      </c>
      <c r="G44" s="191"/>
      <c r="H44" s="11" t="s">
        <v>277</v>
      </c>
      <c r="I44" s="12" t="s">
        <v>20</v>
      </c>
      <c r="J44" s="12">
        <v>9055</v>
      </c>
      <c r="K44" s="12">
        <v>14923</v>
      </c>
      <c r="L44" s="12" t="s">
        <v>97</v>
      </c>
      <c r="M44" s="157"/>
    </row>
    <row r="45" spans="1:13" ht="30" x14ac:dyDescent="0.25">
      <c r="A45" s="166"/>
      <c r="B45" s="18" t="s">
        <v>13</v>
      </c>
      <c r="C45" s="180"/>
      <c r="D45" s="17">
        <v>0</v>
      </c>
      <c r="E45" s="17">
        <v>0</v>
      </c>
      <c r="F45" s="33">
        <v>0</v>
      </c>
      <c r="G45" s="191"/>
      <c r="H45" s="11" t="s">
        <v>278</v>
      </c>
      <c r="I45" s="12" t="s">
        <v>25</v>
      </c>
      <c r="J45" s="12">
        <v>3610</v>
      </c>
      <c r="K45" s="12">
        <v>3610</v>
      </c>
      <c r="L45" s="12" t="s">
        <v>97</v>
      </c>
      <c r="M45" s="157"/>
    </row>
    <row r="46" spans="1:13" ht="96" customHeight="1" x14ac:dyDescent="0.25">
      <c r="A46" s="166"/>
      <c r="B46" s="172"/>
      <c r="C46" s="173"/>
      <c r="D46" s="173"/>
      <c r="E46" s="173"/>
      <c r="F46" s="173"/>
      <c r="G46" s="191"/>
      <c r="H46" s="11" t="s">
        <v>279</v>
      </c>
      <c r="I46" s="12" t="s">
        <v>25</v>
      </c>
      <c r="J46" s="12">
        <v>25500</v>
      </c>
      <c r="K46" s="12">
        <v>25500</v>
      </c>
      <c r="L46" s="12" t="s">
        <v>97</v>
      </c>
      <c r="M46" s="157"/>
    </row>
    <row r="47" spans="1:13" ht="77.25" customHeight="1" x14ac:dyDescent="0.25">
      <c r="A47" s="166"/>
      <c r="B47" s="174"/>
      <c r="C47" s="175"/>
      <c r="D47" s="175"/>
      <c r="E47" s="175"/>
      <c r="F47" s="175"/>
      <c r="G47" s="191"/>
      <c r="H47" s="11" t="s">
        <v>280</v>
      </c>
      <c r="I47" s="12" t="s">
        <v>21</v>
      </c>
      <c r="J47" s="12">
        <v>30.1</v>
      </c>
      <c r="K47" s="12">
        <v>31.2</v>
      </c>
      <c r="L47" s="12" t="s">
        <v>97</v>
      </c>
      <c r="M47" s="157"/>
    </row>
    <row r="48" spans="1:13" ht="24.75" customHeight="1" x14ac:dyDescent="0.25">
      <c r="A48" s="166"/>
      <c r="B48" s="174"/>
      <c r="C48" s="175"/>
      <c r="D48" s="175"/>
      <c r="E48" s="175"/>
      <c r="F48" s="175"/>
      <c r="G48" s="191"/>
      <c r="H48" s="11" t="s">
        <v>281</v>
      </c>
      <c r="I48" s="12" t="s">
        <v>25</v>
      </c>
      <c r="J48" s="12">
        <v>60050</v>
      </c>
      <c r="K48" s="12">
        <v>60050</v>
      </c>
      <c r="L48" s="12" t="s">
        <v>97</v>
      </c>
      <c r="M48" s="158"/>
    </row>
    <row r="49" spans="1:13" ht="24.75" customHeight="1" x14ac:dyDescent="0.25">
      <c r="A49" s="192"/>
      <c r="B49" s="176"/>
      <c r="C49" s="177"/>
      <c r="D49" s="177"/>
      <c r="E49" s="177"/>
      <c r="F49" s="177"/>
      <c r="G49" s="191"/>
      <c r="H49" s="193" t="s">
        <v>212</v>
      </c>
      <c r="I49" s="194"/>
      <c r="J49" s="194"/>
      <c r="K49" s="194"/>
      <c r="L49" s="195"/>
      <c r="M49" s="34"/>
    </row>
    <row r="50" spans="1:13" ht="35.25" customHeight="1" thickBot="1" x14ac:dyDescent="0.3">
      <c r="A50" s="35"/>
      <c r="B50" s="22" t="s">
        <v>100</v>
      </c>
      <c r="C50" s="170" t="s">
        <v>452</v>
      </c>
      <c r="D50" s="171"/>
      <c r="E50" s="171"/>
      <c r="F50" s="171"/>
      <c r="G50" s="171"/>
      <c r="H50" s="171"/>
      <c r="I50" s="171"/>
      <c r="J50" s="171"/>
      <c r="K50" s="171"/>
      <c r="L50" s="171"/>
      <c r="M50" s="155"/>
    </row>
    <row r="51" spans="1:13" ht="75" x14ac:dyDescent="0.25">
      <c r="A51" s="209" t="s">
        <v>37</v>
      </c>
      <c r="B51" s="20" t="s">
        <v>38</v>
      </c>
      <c r="C51" s="178" t="s">
        <v>216</v>
      </c>
      <c r="D51" s="27">
        <v>74.599999999999994</v>
      </c>
      <c r="E51" s="27">
        <v>74.599999999999994</v>
      </c>
      <c r="F51" s="27">
        <v>74.599999999999994</v>
      </c>
      <c r="G51" s="15">
        <f>F51/E51</f>
        <v>1</v>
      </c>
      <c r="H51" s="10" t="s">
        <v>282</v>
      </c>
      <c r="I51" s="5" t="s">
        <v>25</v>
      </c>
      <c r="J51" s="5">
        <v>5</v>
      </c>
      <c r="K51" s="5">
        <v>5</v>
      </c>
      <c r="L51" s="5" t="s">
        <v>97</v>
      </c>
      <c r="M51" s="185" t="s">
        <v>201</v>
      </c>
    </row>
    <row r="52" spans="1:13" ht="25.5" x14ac:dyDescent="0.25">
      <c r="A52" s="238"/>
      <c r="B52" s="18" t="s">
        <v>10</v>
      </c>
      <c r="C52" s="179"/>
      <c r="D52" s="17">
        <v>0</v>
      </c>
      <c r="E52" s="17">
        <v>0</v>
      </c>
      <c r="F52" s="17">
        <v>0</v>
      </c>
      <c r="G52" s="355" t="s">
        <v>202</v>
      </c>
      <c r="H52" s="142" t="s">
        <v>212</v>
      </c>
      <c r="I52" s="142"/>
      <c r="J52" s="142"/>
      <c r="K52" s="142"/>
      <c r="L52" s="142"/>
      <c r="M52" s="186"/>
    </row>
    <row r="53" spans="1:13" ht="25.5" x14ac:dyDescent="0.25">
      <c r="A53" s="238"/>
      <c r="B53" s="18" t="s">
        <v>11</v>
      </c>
      <c r="C53" s="179"/>
      <c r="D53" s="17">
        <v>0</v>
      </c>
      <c r="E53" s="17">
        <v>0</v>
      </c>
      <c r="F53" s="17">
        <v>0</v>
      </c>
      <c r="G53" s="356"/>
      <c r="H53" s="142"/>
      <c r="I53" s="142"/>
      <c r="J53" s="142"/>
      <c r="K53" s="142"/>
      <c r="L53" s="142"/>
      <c r="M53" s="186"/>
    </row>
    <row r="54" spans="1:13" ht="25.5" x14ac:dyDescent="0.25">
      <c r="A54" s="238"/>
      <c r="B54" s="18" t="s">
        <v>12</v>
      </c>
      <c r="C54" s="179"/>
      <c r="D54" s="17">
        <v>74.599999999999994</v>
      </c>
      <c r="E54" s="17">
        <v>74.599999999999994</v>
      </c>
      <c r="F54" s="17">
        <v>74.599999999999994</v>
      </c>
      <c r="G54" s="356"/>
      <c r="H54" s="142"/>
      <c r="I54" s="142"/>
      <c r="J54" s="142"/>
      <c r="K54" s="142"/>
      <c r="L54" s="142"/>
      <c r="M54" s="186"/>
    </row>
    <row r="55" spans="1:13" x14ac:dyDescent="0.25">
      <c r="A55" s="238"/>
      <c r="B55" s="18" t="s">
        <v>13</v>
      </c>
      <c r="C55" s="180"/>
      <c r="D55" s="17">
        <v>0</v>
      </c>
      <c r="E55" s="17">
        <v>0</v>
      </c>
      <c r="F55" s="17">
        <v>0</v>
      </c>
      <c r="G55" s="357"/>
      <c r="H55" s="142"/>
      <c r="I55" s="142"/>
      <c r="J55" s="142"/>
      <c r="K55" s="142"/>
      <c r="L55" s="142"/>
      <c r="M55" s="186"/>
    </row>
    <row r="56" spans="1:13" ht="33" customHeight="1" thickBot="1" x14ac:dyDescent="0.3">
      <c r="A56" s="239"/>
      <c r="B56" s="22" t="s">
        <v>103</v>
      </c>
      <c r="C56" s="181" t="s">
        <v>453</v>
      </c>
      <c r="D56" s="182"/>
      <c r="E56" s="182"/>
      <c r="F56" s="182"/>
      <c r="G56" s="182"/>
      <c r="H56" s="182"/>
      <c r="I56" s="182"/>
      <c r="J56" s="182"/>
      <c r="K56" s="182"/>
      <c r="L56" s="182"/>
      <c r="M56" s="160"/>
    </row>
    <row r="57" spans="1:13" x14ac:dyDescent="0.25">
      <c r="A57" s="234" t="s">
        <v>39</v>
      </c>
      <c r="B57" s="20" t="s">
        <v>40</v>
      </c>
      <c r="C57" s="178" t="s">
        <v>216</v>
      </c>
      <c r="D57" s="36">
        <v>31772.42</v>
      </c>
      <c r="E57" s="36">
        <v>31772.42</v>
      </c>
      <c r="F57" s="36">
        <v>31624.01</v>
      </c>
      <c r="G57" s="15">
        <f>F57/E57</f>
        <v>0.99532896770217694</v>
      </c>
      <c r="H57" s="269" t="s">
        <v>42</v>
      </c>
      <c r="I57" s="269"/>
      <c r="J57" s="269"/>
      <c r="K57" s="269"/>
      <c r="L57" s="272"/>
      <c r="M57" s="358" t="s">
        <v>201</v>
      </c>
    </row>
    <row r="58" spans="1:13" ht="30.75" customHeight="1" x14ac:dyDescent="0.25">
      <c r="A58" s="243"/>
      <c r="B58" s="18" t="s">
        <v>10</v>
      </c>
      <c r="C58" s="179"/>
      <c r="D58" s="12">
        <v>1258.8699999999999</v>
      </c>
      <c r="E58" s="12">
        <v>1258.8699999999999</v>
      </c>
      <c r="F58" s="12">
        <v>1258.8699999999999</v>
      </c>
      <c r="G58" s="182" t="s">
        <v>205</v>
      </c>
      <c r="H58" s="270"/>
      <c r="I58" s="270"/>
      <c r="J58" s="270"/>
      <c r="K58" s="270"/>
      <c r="L58" s="141"/>
      <c r="M58" s="359"/>
    </row>
    <row r="59" spans="1:13" ht="25.5" x14ac:dyDescent="0.25">
      <c r="A59" s="243"/>
      <c r="B59" s="18" t="s">
        <v>11</v>
      </c>
      <c r="C59" s="179"/>
      <c r="D59" s="12">
        <v>232.59</v>
      </c>
      <c r="E59" s="12">
        <v>232.59</v>
      </c>
      <c r="F59" s="12">
        <v>232.59</v>
      </c>
      <c r="G59" s="168"/>
      <c r="H59" s="270"/>
      <c r="I59" s="270"/>
      <c r="J59" s="270"/>
      <c r="K59" s="270"/>
      <c r="L59" s="141"/>
      <c r="M59" s="359"/>
    </row>
    <row r="60" spans="1:13" ht="33.75" customHeight="1" x14ac:dyDescent="0.25">
      <c r="A60" s="243"/>
      <c r="B60" s="18" t="s">
        <v>12</v>
      </c>
      <c r="C60" s="179"/>
      <c r="D60" s="12">
        <v>30280.959999999999</v>
      </c>
      <c r="E60" s="12">
        <v>30280.959999999999</v>
      </c>
      <c r="F60" s="12">
        <v>30132.55</v>
      </c>
      <c r="G60" s="168"/>
      <c r="H60" s="270"/>
      <c r="I60" s="270"/>
      <c r="J60" s="270"/>
      <c r="K60" s="270"/>
      <c r="L60" s="141"/>
      <c r="M60" s="359"/>
    </row>
    <row r="61" spans="1:13" x14ac:dyDescent="0.25">
      <c r="A61" s="243"/>
      <c r="B61" s="18" t="s">
        <v>13</v>
      </c>
      <c r="C61" s="180"/>
      <c r="D61" s="12">
        <v>0</v>
      </c>
      <c r="E61" s="12">
        <v>0</v>
      </c>
      <c r="F61" s="12">
        <v>0</v>
      </c>
      <c r="G61" s="169"/>
      <c r="H61" s="271"/>
      <c r="I61" s="271"/>
      <c r="J61" s="271"/>
      <c r="K61" s="271"/>
      <c r="L61" s="141"/>
      <c r="M61" s="360"/>
    </row>
    <row r="62" spans="1:13" ht="36.75" customHeight="1" thickBot="1" x14ac:dyDescent="0.3">
      <c r="A62" s="244"/>
      <c r="B62" s="22" t="s">
        <v>164</v>
      </c>
      <c r="C62" s="159" t="s">
        <v>166</v>
      </c>
      <c r="D62" s="361"/>
      <c r="E62" s="361"/>
      <c r="F62" s="361"/>
      <c r="G62" s="361"/>
      <c r="H62" s="361"/>
      <c r="I62" s="361"/>
      <c r="J62" s="361"/>
      <c r="K62" s="361"/>
      <c r="L62" s="361"/>
      <c r="M62" s="160"/>
    </row>
    <row r="63" spans="1:13" ht="105" customHeight="1" x14ac:dyDescent="0.25">
      <c r="A63" s="187" t="s">
        <v>43</v>
      </c>
      <c r="B63" s="20" t="s">
        <v>222</v>
      </c>
      <c r="C63" s="167" t="s">
        <v>44</v>
      </c>
      <c r="D63" s="37">
        <v>22036.639999999999</v>
      </c>
      <c r="E63" s="14">
        <f>E66</f>
        <v>152.94673</v>
      </c>
      <c r="F63" s="14">
        <f>F66</f>
        <v>152.94673</v>
      </c>
      <c r="G63" s="15">
        <f>F63/E63</f>
        <v>1</v>
      </c>
      <c r="H63" s="10" t="s">
        <v>217</v>
      </c>
      <c r="I63" s="5" t="s">
        <v>45</v>
      </c>
      <c r="J63" s="5">
        <v>7</v>
      </c>
      <c r="K63" s="5">
        <v>1</v>
      </c>
      <c r="L63" s="10" t="s">
        <v>208</v>
      </c>
      <c r="M63" s="185" t="s">
        <v>209</v>
      </c>
    </row>
    <row r="64" spans="1:13" ht="52.5" customHeight="1" x14ac:dyDescent="0.25">
      <c r="A64" s="188"/>
      <c r="B64" s="18" t="s">
        <v>10</v>
      </c>
      <c r="C64" s="168"/>
      <c r="D64" s="12">
        <v>2159.59</v>
      </c>
      <c r="E64" s="17"/>
      <c r="F64" s="17"/>
      <c r="G64" s="182" t="s">
        <v>207</v>
      </c>
      <c r="H64" s="11" t="s">
        <v>218</v>
      </c>
      <c r="I64" s="12" t="s">
        <v>46</v>
      </c>
      <c r="J64" s="12">
        <v>1101.83</v>
      </c>
      <c r="K64" s="12">
        <v>152.94</v>
      </c>
      <c r="L64" s="11" t="s">
        <v>208</v>
      </c>
      <c r="M64" s="186"/>
    </row>
    <row r="65" spans="1:13" ht="49.5" customHeight="1" x14ac:dyDescent="0.25">
      <c r="A65" s="188"/>
      <c r="B65" s="18" t="s">
        <v>11</v>
      </c>
      <c r="C65" s="168"/>
      <c r="D65" s="12">
        <v>13266.06</v>
      </c>
      <c r="E65" s="17"/>
      <c r="F65" s="17"/>
      <c r="G65" s="144"/>
      <c r="H65" s="199" t="s">
        <v>213</v>
      </c>
      <c r="I65" s="200"/>
      <c r="J65" s="200"/>
      <c r="K65" s="200"/>
      <c r="L65" s="201"/>
      <c r="M65" s="186"/>
    </row>
    <row r="66" spans="1:13" ht="75.75" customHeight="1" x14ac:dyDescent="0.25">
      <c r="A66" s="188"/>
      <c r="B66" s="18" t="s">
        <v>12</v>
      </c>
      <c r="C66" s="168"/>
      <c r="D66" s="12">
        <v>1101.83</v>
      </c>
      <c r="E66" s="17">
        <v>152.94673</v>
      </c>
      <c r="F66" s="17">
        <v>152.94673</v>
      </c>
      <c r="G66" s="144"/>
      <c r="H66" s="246"/>
      <c r="I66" s="247"/>
      <c r="J66" s="247"/>
      <c r="K66" s="247"/>
      <c r="L66" s="273"/>
      <c r="M66" s="186"/>
    </row>
    <row r="67" spans="1:13" ht="79.5" customHeight="1" x14ac:dyDescent="0.25">
      <c r="A67" s="188"/>
      <c r="B67" s="18" t="s">
        <v>13</v>
      </c>
      <c r="C67" s="169"/>
      <c r="D67" s="12">
        <v>5509.16</v>
      </c>
      <c r="E67" s="12"/>
      <c r="F67" s="12"/>
      <c r="G67" s="145"/>
      <c r="H67" s="202"/>
      <c r="I67" s="203"/>
      <c r="J67" s="203"/>
      <c r="K67" s="203"/>
      <c r="L67" s="204"/>
      <c r="M67" s="186"/>
    </row>
    <row r="68" spans="1:13" ht="42" customHeight="1" thickBot="1" x14ac:dyDescent="0.3">
      <c r="A68" s="189"/>
      <c r="B68" s="22" t="s">
        <v>206</v>
      </c>
      <c r="C68" s="181" t="s">
        <v>454</v>
      </c>
      <c r="D68" s="182"/>
      <c r="E68" s="182"/>
      <c r="F68" s="182"/>
      <c r="G68" s="182"/>
      <c r="H68" s="182"/>
      <c r="I68" s="182"/>
      <c r="J68" s="182"/>
      <c r="K68" s="182"/>
      <c r="L68" s="182"/>
      <c r="M68" s="160"/>
    </row>
    <row r="69" spans="1:13" ht="108" customHeight="1" x14ac:dyDescent="0.25">
      <c r="A69" s="234" t="s">
        <v>47</v>
      </c>
      <c r="B69" s="20" t="s">
        <v>223</v>
      </c>
      <c r="C69" s="205" t="s">
        <v>48</v>
      </c>
      <c r="D69" s="36">
        <v>268.89999999999998</v>
      </c>
      <c r="E69" s="36">
        <v>268.89999999999998</v>
      </c>
      <c r="F69" s="36">
        <v>237.85</v>
      </c>
      <c r="G69" s="15">
        <f>F69/E69</f>
        <v>0.88452956489401269</v>
      </c>
      <c r="H69" s="10" t="s">
        <v>225</v>
      </c>
      <c r="I69" s="5" t="s">
        <v>21</v>
      </c>
      <c r="J69" s="5">
        <v>11</v>
      </c>
      <c r="K69" s="5">
        <v>11</v>
      </c>
      <c r="L69" s="5" t="s">
        <v>97</v>
      </c>
      <c r="M69" s="156" t="s">
        <v>201</v>
      </c>
    </row>
    <row r="70" spans="1:13" ht="82.5" customHeight="1" x14ac:dyDescent="0.25">
      <c r="A70" s="235"/>
      <c r="B70" s="18" t="s">
        <v>10</v>
      </c>
      <c r="C70" s="233"/>
      <c r="D70" s="12"/>
      <c r="E70" s="12"/>
      <c r="F70" s="12"/>
      <c r="G70" s="146" t="s">
        <v>228</v>
      </c>
      <c r="H70" s="11" t="s">
        <v>226</v>
      </c>
      <c r="I70" s="12" t="s">
        <v>21</v>
      </c>
      <c r="J70" s="12">
        <v>20.5</v>
      </c>
      <c r="K70" s="12">
        <v>20.5</v>
      </c>
      <c r="L70" s="12" t="s">
        <v>97</v>
      </c>
      <c r="M70" s="157"/>
    </row>
    <row r="71" spans="1:13" ht="48.75" customHeight="1" x14ac:dyDescent="0.25">
      <c r="A71" s="235"/>
      <c r="B71" s="18" t="s">
        <v>11</v>
      </c>
      <c r="C71" s="233"/>
      <c r="D71" s="12"/>
      <c r="E71" s="12"/>
      <c r="F71" s="12"/>
      <c r="G71" s="183"/>
      <c r="H71" s="11" t="s">
        <v>227</v>
      </c>
      <c r="I71" s="12" t="s">
        <v>25</v>
      </c>
      <c r="J71" s="12">
        <v>1</v>
      </c>
      <c r="K71" s="12">
        <v>1</v>
      </c>
      <c r="L71" s="12" t="s">
        <v>97</v>
      </c>
      <c r="M71" s="157"/>
    </row>
    <row r="72" spans="1:13" ht="27" customHeight="1" x14ac:dyDescent="0.25">
      <c r="A72" s="235"/>
      <c r="B72" s="18" t="s">
        <v>12</v>
      </c>
      <c r="C72" s="233"/>
      <c r="D72" s="12">
        <v>268.89999999999998</v>
      </c>
      <c r="E72" s="12">
        <v>268.89999999999998</v>
      </c>
      <c r="F72" s="12">
        <v>237.85</v>
      </c>
      <c r="G72" s="183"/>
      <c r="H72" s="199" t="s">
        <v>224</v>
      </c>
      <c r="I72" s="200"/>
      <c r="J72" s="200"/>
      <c r="K72" s="200"/>
      <c r="L72" s="201"/>
      <c r="M72" s="157"/>
    </row>
    <row r="73" spans="1:13" ht="43.5" customHeight="1" x14ac:dyDescent="0.25">
      <c r="A73" s="235"/>
      <c r="B73" s="18" t="s">
        <v>13</v>
      </c>
      <c r="C73" s="233"/>
      <c r="D73" s="12"/>
      <c r="E73" s="12"/>
      <c r="F73" s="12"/>
      <c r="G73" s="184"/>
      <c r="H73" s="202"/>
      <c r="I73" s="203"/>
      <c r="J73" s="203"/>
      <c r="K73" s="203"/>
      <c r="L73" s="204"/>
      <c r="M73" s="158"/>
    </row>
    <row r="74" spans="1:13" ht="29.25" thickBot="1" x14ac:dyDescent="0.3">
      <c r="A74" s="38"/>
      <c r="B74" s="22" t="s">
        <v>206</v>
      </c>
      <c r="C74" s="181" t="s">
        <v>455</v>
      </c>
      <c r="D74" s="182"/>
      <c r="E74" s="182"/>
      <c r="F74" s="182"/>
      <c r="G74" s="182"/>
      <c r="H74" s="182"/>
      <c r="I74" s="182"/>
      <c r="J74" s="182"/>
      <c r="K74" s="182"/>
      <c r="L74" s="182"/>
      <c r="M74" s="160"/>
    </row>
    <row r="75" spans="1:13" ht="155.25" customHeight="1" x14ac:dyDescent="0.25">
      <c r="A75" s="209" t="s">
        <v>49</v>
      </c>
      <c r="B75" s="20" t="s">
        <v>51</v>
      </c>
      <c r="C75" s="228" t="s">
        <v>50</v>
      </c>
      <c r="D75" s="37">
        <v>811.29</v>
      </c>
      <c r="E75" s="37">
        <v>811.29</v>
      </c>
      <c r="F75" s="37">
        <v>771.29</v>
      </c>
      <c r="G75" s="15">
        <f>F75/E75</f>
        <v>0.95069580544564825</v>
      </c>
      <c r="H75" s="31" t="s">
        <v>232</v>
      </c>
      <c r="I75" s="39" t="s">
        <v>21</v>
      </c>
      <c r="J75" s="39">
        <v>78</v>
      </c>
      <c r="K75" s="39">
        <v>78</v>
      </c>
      <c r="L75" s="5" t="s">
        <v>97</v>
      </c>
      <c r="M75" s="156" t="s">
        <v>231</v>
      </c>
    </row>
    <row r="76" spans="1:13" ht="100.5" customHeight="1" x14ac:dyDescent="0.25">
      <c r="A76" s="227"/>
      <c r="B76" s="18" t="s">
        <v>10</v>
      </c>
      <c r="C76" s="229"/>
      <c r="D76" s="12"/>
      <c r="E76" s="12"/>
      <c r="F76" s="12"/>
      <c r="G76" s="182" t="s">
        <v>230</v>
      </c>
      <c r="H76" s="25" t="s">
        <v>233</v>
      </c>
      <c r="I76" s="40" t="s">
        <v>21</v>
      </c>
      <c r="J76" s="40">
        <v>88</v>
      </c>
      <c r="K76" s="40">
        <v>88</v>
      </c>
      <c r="L76" s="12" t="s">
        <v>97</v>
      </c>
      <c r="M76" s="157"/>
    </row>
    <row r="77" spans="1:13" ht="91.5" customHeight="1" x14ac:dyDescent="0.25">
      <c r="A77" s="227"/>
      <c r="B77" s="18" t="s">
        <v>11</v>
      </c>
      <c r="C77" s="229"/>
      <c r="D77" s="12"/>
      <c r="E77" s="12"/>
      <c r="F77" s="12"/>
      <c r="G77" s="168"/>
      <c r="H77" s="25" t="s">
        <v>234</v>
      </c>
      <c r="I77" s="40" t="s">
        <v>21</v>
      </c>
      <c r="J77" s="40">
        <v>72</v>
      </c>
      <c r="K77" s="40">
        <v>74</v>
      </c>
      <c r="L77" s="12" t="s">
        <v>97</v>
      </c>
      <c r="M77" s="157"/>
    </row>
    <row r="78" spans="1:13" ht="25.5" x14ac:dyDescent="0.25">
      <c r="A78" s="227"/>
      <c r="B78" s="18" t="s">
        <v>12</v>
      </c>
      <c r="C78" s="229"/>
      <c r="D78" s="12">
        <v>811.29</v>
      </c>
      <c r="E78" s="12">
        <v>811.29</v>
      </c>
      <c r="F78" s="12">
        <v>771.29</v>
      </c>
      <c r="G78" s="168"/>
      <c r="H78" s="246" t="s">
        <v>224</v>
      </c>
      <c r="I78" s="247"/>
      <c r="J78" s="247"/>
      <c r="K78" s="247"/>
      <c r="L78" s="248"/>
      <c r="M78" s="157"/>
    </row>
    <row r="79" spans="1:13" ht="24.75" customHeight="1" x14ac:dyDescent="0.25">
      <c r="A79" s="227"/>
      <c r="B79" s="18" t="s">
        <v>13</v>
      </c>
      <c r="C79" s="230"/>
      <c r="D79" s="12"/>
      <c r="E79" s="12"/>
      <c r="F79" s="12"/>
      <c r="G79" s="169"/>
      <c r="H79" s="202"/>
      <c r="I79" s="203"/>
      <c r="J79" s="203"/>
      <c r="K79" s="203"/>
      <c r="L79" s="249"/>
      <c r="M79" s="158"/>
    </row>
    <row r="80" spans="1:13" ht="33" customHeight="1" thickBot="1" x14ac:dyDescent="0.3">
      <c r="A80" s="41"/>
      <c r="B80" s="22" t="s">
        <v>206</v>
      </c>
      <c r="C80" s="181" t="s">
        <v>229</v>
      </c>
      <c r="D80" s="182"/>
      <c r="E80" s="182"/>
      <c r="F80" s="182"/>
      <c r="G80" s="182"/>
      <c r="H80" s="182"/>
      <c r="I80" s="182"/>
      <c r="J80" s="182"/>
      <c r="K80" s="182"/>
      <c r="L80" s="182"/>
      <c r="M80" s="160"/>
    </row>
    <row r="81" spans="1:13" ht="96.75" customHeight="1" x14ac:dyDescent="0.25">
      <c r="A81" s="207" t="s">
        <v>52</v>
      </c>
      <c r="B81" s="42" t="s">
        <v>53</v>
      </c>
      <c r="C81" s="228" t="s">
        <v>50</v>
      </c>
      <c r="D81" s="43">
        <v>53</v>
      </c>
      <c r="E81" s="43">
        <v>53</v>
      </c>
      <c r="F81" s="43">
        <v>53</v>
      </c>
      <c r="G81" s="15">
        <f>F81/E81</f>
        <v>1</v>
      </c>
      <c r="H81" s="31" t="s">
        <v>236</v>
      </c>
      <c r="I81" s="39" t="s">
        <v>21</v>
      </c>
      <c r="J81" s="39">
        <v>78.3</v>
      </c>
      <c r="K81" s="39">
        <v>90.6</v>
      </c>
      <c r="L81" s="5" t="s">
        <v>97</v>
      </c>
      <c r="M81" s="156" t="s">
        <v>201</v>
      </c>
    </row>
    <row r="82" spans="1:13" ht="113.25" customHeight="1" x14ac:dyDescent="0.25">
      <c r="A82" s="208"/>
      <c r="B82" s="18" t="s">
        <v>10</v>
      </c>
      <c r="C82" s="144"/>
      <c r="D82" s="44"/>
      <c r="E82" s="44"/>
      <c r="F82" s="44"/>
      <c r="G82" s="362" t="s">
        <v>207</v>
      </c>
      <c r="H82" s="25" t="s">
        <v>237</v>
      </c>
      <c r="I82" s="40" t="s">
        <v>21</v>
      </c>
      <c r="J82" s="40">
        <v>48.1</v>
      </c>
      <c r="K82" s="40">
        <v>61.4</v>
      </c>
      <c r="L82" s="12" t="s">
        <v>97</v>
      </c>
      <c r="M82" s="157"/>
    </row>
    <row r="83" spans="1:13" ht="87" customHeight="1" x14ac:dyDescent="0.25">
      <c r="A83" s="208"/>
      <c r="B83" s="18" t="s">
        <v>11</v>
      </c>
      <c r="C83" s="144"/>
      <c r="D83" s="44"/>
      <c r="E83" s="44"/>
      <c r="F83" s="44"/>
      <c r="G83" s="144"/>
      <c r="H83" s="25" t="s">
        <v>238</v>
      </c>
      <c r="I83" s="40" t="s">
        <v>20</v>
      </c>
      <c r="J83" s="40">
        <v>1668</v>
      </c>
      <c r="K83" s="40">
        <v>1678</v>
      </c>
      <c r="L83" s="12" t="s">
        <v>97</v>
      </c>
      <c r="M83" s="157"/>
    </row>
    <row r="84" spans="1:13" ht="25.5" x14ac:dyDescent="0.25">
      <c r="A84" s="208"/>
      <c r="B84" s="18" t="s">
        <v>12</v>
      </c>
      <c r="C84" s="144"/>
      <c r="D84" s="44">
        <v>53</v>
      </c>
      <c r="E84" s="44">
        <v>53</v>
      </c>
      <c r="F84" s="44">
        <v>53</v>
      </c>
      <c r="G84" s="144"/>
      <c r="H84" s="199" t="s">
        <v>224</v>
      </c>
      <c r="I84" s="259"/>
      <c r="J84" s="259"/>
      <c r="K84" s="259"/>
      <c r="L84" s="260"/>
      <c r="M84" s="157"/>
    </row>
    <row r="85" spans="1:13" ht="21" customHeight="1" x14ac:dyDescent="0.25">
      <c r="A85" s="208"/>
      <c r="B85" s="18" t="s">
        <v>13</v>
      </c>
      <c r="C85" s="145"/>
      <c r="D85" s="44"/>
      <c r="E85" s="44"/>
      <c r="F85" s="44"/>
      <c r="G85" s="145"/>
      <c r="H85" s="264"/>
      <c r="I85" s="265"/>
      <c r="J85" s="265"/>
      <c r="K85" s="265"/>
      <c r="L85" s="266"/>
      <c r="M85" s="158"/>
    </row>
    <row r="86" spans="1:13" ht="31.5" customHeight="1" thickBot="1" x14ac:dyDescent="0.3">
      <c r="A86" s="45"/>
      <c r="B86" s="22" t="s">
        <v>206</v>
      </c>
      <c r="C86" s="181" t="s">
        <v>235</v>
      </c>
      <c r="D86" s="182"/>
      <c r="E86" s="182"/>
      <c r="F86" s="182"/>
      <c r="G86" s="182"/>
      <c r="H86" s="182"/>
      <c r="I86" s="182"/>
      <c r="J86" s="182"/>
      <c r="K86" s="182"/>
      <c r="L86" s="182"/>
      <c r="M86" s="160"/>
    </row>
    <row r="87" spans="1:13" ht="90.75" customHeight="1" x14ac:dyDescent="0.25">
      <c r="A87" s="165" t="s">
        <v>54</v>
      </c>
      <c r="B87" s="42" t="s">
        <v>55</v>
      </c>
      <c r="C87" s="167" t="s">
        <v>249</v>
      </c>
      <c r="D87" s="37">
        <f>D90</f>
        <v>30.15</v>
      </c>
      <c r="E87" s="37">
        <f>E90</f>
        <v>30.15</v>
      </c>
      <c r="F87" s="37">
        <f>F90</f>
        <v>30.15</v>
      </c>
      <c r="G87" s="15">
        <f>F87/E87</f>
        <v>1</v>
      </c>
      <c r="H87" s="46" t="s">
        <v>239</v>
      </c>
      <c r="I87" s="47" t="s">
        <v>25</v>
      </c>
      <c r="J87" s="47">
        <v>1700</v>
      </c>
      <c r="K87" s="47">
        <v>1705</v>
      </c>
      <c r="L87" s="48" t="s">
        <v>97</v>
      </c>
      <c r="M87" s="275" t="s">
        <v>201</v>
      </c>
    </row>
    <row r="88" spans="1:13" ht="40.5" customHeight="1" x14ac:dyDescent="0.25">
      <c r="A88" s="218"/>
      <c r="B88" s="18" t="s">
        <v>10</v>
      </c>
      <c r="C88" s="144"/>
      <c r="D88" s="12"/>
      <c r="E88" s="12"/>
      <c r="F88" s="12"/>
      <c r="G88" s="233" t="s">
        <v>207</v>
      </c>
      <c r="H88" s="49" t="s">
        <v>240</v>
      </c>
      <c r="I88" s="40" t="s">
        <v>21</v>
      </c>
      <c r="J88" s="40">
        <v>100</v>
      </c>
      <c r="K88" s="40">
        <v>100</v>
      </c>
      <c r="L88" s="50" t="s">
        <v>97</v>
      </c>
      <c r="M88" s="276"/>
    </row>
    <row r="89" spans="1:13" ht="44.25" customHeight="1" x14ac:dyDescent="0.25">
      <c r="A89" s="218"/>
      <c r="B89" s="18" t="s">
        <v>11</v>
      </c>
      <c r="C89" s="144"/>
      <c r="D89" s="12"/>
      <c r="E89" s="12"/>
      <c r="F89" s="12"/>
      <c r="G89" s="191"/>
      <c r="H89" s="49" t="s">
        <v>241</v>
      </c>
      <c r="I89" s="40" t="s">
        <v>243</v>
      </c>
      <c r="J89" s="40">
        <v>75</v>
      </c>
      <c r="K89" s="40">
        <v>75</v>
      </c>
      <c r="L89" s="50" t="s">
        <v>97</v>
      </c>
      <c r="M89" s="276"/>
    </row>
    <row r="90" spans="1:13" ht="25.5" x14ac:dyDescent="0.25">
      <c r="A90" s="218"/>
      <c r="B90" s="18" t="s">
        <v>12</v>
      </c>
      <c r="C90" s="144"/>
      <c r="D90" s="12">
        <v>30.15</v>
      </c>
      <c r="E90" s="12">
        <v>30.15</v>
      </c>
      <c r="F90" s="12">
        <v>30.15</v>
      </c>
      <c r="G90" s="191"/>
      <c r="H90" s="49" t="s">
        <v>242</v>
      </c>
      <c r="I90" s="40" t="s">
        <v>25</v>
      </c>
      <c r="J90" s="40">
        <v>900</v>
      </c>
      <c r="K90" s="40">
        <v>900</v>
      </c>
      <c r="L90" s="50" t="s">
        <v>97</v>
      </c>
      <c r="M90" s="276"/>
    </row>
    <row r="91" spans="1:13" ht="23.25" customHeight="1" x14ac:dyDescent="0.25">
      <c r="A91" s="218"/>
      <c r="B91" s="18" t="s">
        <v>13</v>
      </c>
      <c r="C91" s="145"/>
      <c r="D91" s="12"/>
      <c r="E91" s="12"/>
      <c r="F91" s="12"/>
      <c r="G91" s="191"/>
      <c r="H91" s="193" t="s">
        <v>224</v>
      </c>
      <c r="I91" s="278"/>
      <c r="J91" s="278"/>
      <c r="K91" s="278"/>
      <c r="L91" s="279"/>
      <c r="M91" s="277"/>
    </row>
    <row r="92" spans="1:13" ht="29.25" thickBot="1" x14ac:dyDescent="0.3">
      <c r="A92" s="219"/>
      <c r="B92" s="22" t="s">
        <v>206</v>
      </c>
      <c r="C92" s="181" t="s">
        <v>235</v>
      </c>
      <c r="D92" s="182"/>
      <c r="E92" s="182"/>
      <c r="F92" s="182"/>
      <c r="G92" s="182"/>
      <c r="H92" s="182"/>
      <c r="I92" s="182"/>
      <c r="J92" s="182"/>
      <c r="K92" s="182"/>
      <c r="L92" s="182"/>
      <c r="M92" s="160"/>
    </row>
    <row r="93" spans="1:13" ht="93.75" customHeight="1" x14ac:dyDescent="0.25">
      <c r="A93" s="165" t="s">
        <v>56</v>
      </c>
      <c r="B93" s="134" t="s">
        <v>58</v>
      </c>
      <c r="C93" s="281" t="s">
        <v>251</v>
      </c>
      <c r="D93" s="20">
        <f>D96</f>
        <v>3957.89</v>
      </c>
      <c r="E93" s="20">
        <f>E96</f>
        <v>3957.89</v>
      </c>
      <c r="F93" s="20">
        <f>F96</f>
        <v>3957.89</v>
      </c>
      <c r="G93" s="15">
        <f>F93/E93</f>
        <v>1</v>
      </c>
      <c r="H93" s="136" t="s">
        <v>244</v>
      </c>
      <c r="I93" s="47" t="s">
        <v>21</v>
      </c>
      <c r="J93" s="47">
        <v>33.299999999999997</v>
      </c>
      <c r="K93" s="47">
        <v>33.299999999999997</v>
      </c>
      <c r="L93" s="48" t="s">
        <v>97</v>
      </c>
      <c r="M93" s="275" t="s">
        <v>201</v>
      </c>
    </row>
    <row r="94" spans="1:13" ht="48.75" customHeight="1" x14ac:dyDescent="0.25">
      <c r="A94" s="218"/>
      <c r="B94" s="135" t="s">
        <v>10</v>
      </c>
      <c r="C94" s="282"/>
      <c r="D94" s="40"/>
      <c r="E94" s="40"/>
      <c r="F94" s="40"/>
      <c r="G94" s="280" t="s">
        <v>207</v>
      </c>
      <c r="H94" s="133" t="s">
        <v>245</v>
      </c>
      <c r="I94" s="40" t="s">
        <v>21</v>
      </c>
      <c r="J94" s="40">
        <v>93</v>
      </c>
      <c r="K94" s="40">
        <v>93</v>
      </c>
      <c r="L94" s="50" t="s">
        <v>97</v>
      </c>
      <c r="M94" s="276"/>
    </row>
    <row r="95" spans="1:13" ht="48.75" customHeight="1" x14ac:dyDescent="0.25">
      <c r="A95" s="218"/>
      <c r="B95" s="135" t="s">
        <v>11</v>
      </c>
      <c r="C95" s="282"/>
      <c r="D95" s="40"/>
      <c r="E95" s="40"/>
      <c r="F95" s="40"/>
      <c r="G95" s="144"/>
      <c r="H95" s="133" t="s">
        <v>246</v>
      </c>
      <c r="I95" s="40" t="s">
        <v>21</v>
      </c>
      <c r="J95" s="40">
        <v>55</v>
      </c>
      <c r="K95" s="40">
        <v>55</v>
      </c>
      <c r="L95" s="50" t="s">
        <v>97</v>
      </c>
      <c r="M95" s="276"/>
    </row>
    <row r="96" spans="1:13" ht="51.75" x14ac:dyDescent="0.25">
      <c r="A96" s="218"/>
      <c r="B96" s="135" t="s">
        <v>12</v>
      </c>
      <c r="C96" s="282"/>
      <c r="D96" s="40">
        <v>3957.89</v>
      </c>
      <c r="E96" s="40">
        <v>3957.89</v>
      </c>
      <c r="F96" s="40">
        <v>3957.89</v>
      </c>
      <c r="G96" s="144"/>
      <c r="H96" s="133" t="s">
        <v>247</v>
      </c>
      <c r="I96" s="51" t="s">
        <v>21</v>
      </c>
      <c r="J96" s="40">
        <v>93</v>
      </c>
      <c r="K96" s="40">
        <v>93</v>
      </c>
      <c r="L96" s="50" t="s">
        <v>97</v>
      </c>
      <c r="M96" s="276"/>
    </row>
    <row r="97" spans="1:13" ht="64.5" x14ac:dyDescent="0.25">
      <c r="A97" s="218"/>
      <c r="B97" s="135" t="s">
        <v>13</v>
      </c>
      <c r="C97" s="283"/>
      <c r="D97" s="51"/>
      <c r="E97" s="51"/>
      <c r="F97" s="51"/>
      <c r="G97" s="145"/>
      <c r="H97" s="133" t="s">
        <v>248</v>
      </c>
      <c r="I97" s="51" t="s">
        <v>21</v>
      </c>
      <c r="J97" s="40">
        <v>55</v>
      </c>
      <c r="K97" s="40">
        <v>55</v>
      </c>
      <c r="L97" s="50" t="s">
        <v>97</v>
      </c>
      <c r="M97" s="277"/>
    </row>
    <row r="98" spans="1:13" ht="33" customHeight="1" x14ac:dyDescent="0.25">
      <c r="A98" s="166"/>
      <c r="B98" s="220"/>
      <c r="C98" s="194"/>
      <c r="D98" s="194"/>
      <c r="E98" s="194"/>
      <c r="F98" s="194"/>
      <c r="G98" s="195"/>
      <c r="H98" s="217" t="s">
        <v>224</v>
      </c>
      <c r="I98" s="194"/>
      <c r="J98" s="194"/>
      <c r="K98" s="194"/>
      <c r="L98" s="194"/>
      <c r="M98" s="34"/>
    </row>
    <row r="99" spans="1:13" ht="32.25" customHeight="1" thickBot="1" x14ac:dyDescent="0.3">
      <c r="A99" s="166"/>
      <c r="B99" s="22" t="s">
        <v>206</v>
      </c>
      <c r="C99" s="181" t="s">
        <v>235</v>
      </c>
      <c r="D99" s="182"/>
      <c r="E99" s="182"/>
      <c r="F99" s="182"/>
      <c r="G99" s="182"/>
      <c r="H99" s="182"/>
      <c r="I99" s="182"/>
      <c r="J99" s="182"/>
      <c r="K99" s="182"/>
      <c r="L99" s="182"/>
      <c r="M99" s="160"/>
    </row>
    <row r="100" spans="1:13" ht="123" customHeight="1" x14ac:dyDescent="0.25">
      <c r="A100" s="234" t="s">
        <v>57</v>
      </c>
      <c r="B100" s="42" t="s">
        <v>59</v>
      </c>
      <c r="C100" s="167" t="s">
        <v>297</v>
      </c>
      <c r="D100" s="14">
        <f>D102+D103</f>
        <v>54951.028570000002</v>
      </c>
      <c r="E100" s="14">
        <f>E102+E103</f>
        <v>54951.028570000002</v>
      </c>
      <c r="F100" s="14">
        <f>F102+F103</f>
        <v>53902.974419999999</v>
      </c>
      <c r="G100" s="15">
        <f>F100/E100</f>
        <v>0.98092748803300511</v>
      </c>
      <c r="H100" s="16" t="s">
        <v>252</v>
      </c>
      <c r="I100" s="5" t="s">
        <v>21</v>
      </c>
      <c r="J100" s="5">
        <v>90</v>
      </c>
      <c r="K100" s="5">
        <v>90</v>
      </c>
      <c r="L100" s="5" t="s">
        <v>97</v>
      </c>
      <c r="M100" s="156" t="s">
        <v>258</v>
      </c>
    </row>
    <row r="101" spans="1:13" ht="37.5" customHeight="1" x14ac:dyDescent="0.25">
      <c r="A101" s="274"/>
      <c r="B101" s="18" t="s">
        <v>10</v>
      </c>
      <c r="C101" s="168"/>
      <c r="D101" s="17"/>
      <c r="E101" s="17"/>
      <c r="F101" s="17"/>
      <c r="G101" s="182" t="s">
        <v>259</v>
      </c>
      <c r="H101" s="11" t="s">
        <v>253</v>
      </c>
      <c r="I101" s="12" t="s">
        <v>21</v>
      </c>
      <c r="J101" s="12">
        <v>95</v>
      </c>
      <c r="K101" s="12">
        <v>95</v>
      </c>
      <c r="L101" s="12" t="s">
        <v>97</v>
      </c>
      <c r="M101" s="157"/>
    </row>
    <row r="102" spans="1:13" ht="75" x14ac:dyDescent="0.25">
      <c r="A102" s="274"/>
      <c r="B102" s="18" t="s">
        <v>11</v>
      </c>
      <c r="C102" s="168"/>
      <c r="D102" s="17">
        <v>47746.028570000002</v>
      </c>
      <c r="E102" s="17">
        <v>47746.028570000002</v>
      </c>
      <c r="F102" s="17">
        <v>47746.028570000002</v>
      </c>
      <c r="G102" s="168"/>
      <c r="H102" s="11" t="s">
        <v>254</v>
      </c>
      <c r="I102" s="12" t="s">
        <v>21</v>
      </c>
      <c r="J102" s="12">
        <v>95</v>
      </c>
      <c r="K102" s="12">
        <v>95</v>
      </c>
      <c r="L102" s="12" t="s">
        <v>97</v>
      </c>
      <c r="M102" s="157"/>
    </row>
    <row r="103" spans="1:13" ht="120" x14ac:dyDescent="0.25">
      <c r="A103" s="274"/>
      <c r="B103" s="18" t="s">
        <v>12</v>
      </c>
      <c r="C103" s="168"/>
      <c r="D103" s="17">
        <v>7205</v>
      </c>
      <c r="E103" s="17">
        <v>7205</v>
      </c>
      <c r="F103" s="17">
        <v>6156.9458500000001</v>
      </c>
      <c r="G103" s="168"/>
      <c r="H103" s="11" t="s">
        <v>255</v>
      </c>
      <c r="I103" s="12" t="s">
        <v>81</v>
      </c>
      <c r="J103" s="12">
        <v>29.4</v>
      </c>
      <c r="K103" s="12">
        <v>29.4</v>
      </c>
      <c r="L103" s="12" t="s">
        <v>97</v>
      </c>
      <c r="M103" s="157"/>
    </row>
    <row r="104" spans="1:13" ht="77.25" customHeight="1" x14ac:dyDescent="0.25">
      <c r="A104" s="274"/>
      <c r="B104" s="18" t="s">
        <v>13</v>
      </c>
      <c r="C104" s="169"/>
      <c r="D104" s="17"/>
      <c r="E104" s="17"/>
      <c r="F104" s="17"/>
      <c r="G104" s="169"/>
      <c r="H104" s="11" t="s">
        <v>256</v>
      </c>
      <c r="I104" s="12" t="s">
        <v>25</v>
      </c>
      <c r="J104" s="12">
        <v>507</v>
      </c>
      <c r="K104" s="12">
        <v>507</v>
      </c>
      <c r="L104" s="12" t="s">
        <v>97</v>
      </c>
      <c r="M104" s="157"/>
    </row>
    <row r="105" spans="1:13" ht="63" customHeight="1" x14ac:dyDescent="0.25">
      <c r="A105" s="274"/>
      <c r="B105" s="172"/>
      <c r="C105" s="285"/>
      <c r="D105" s="285"/>
      <c r="E105" s="285"/>
      <c r="F105" s="285"/>
      <c r="G105" s="285"/>
      <c r="H105" s="11" t="s">
        <v>257</v>
      </c>
      <c r="I105" s="12" t="s">
        <v>21</v>
      </c>
      <c r="J105" s="12">
        <v>50</v>
      </c>
      <c r="K105" s="12">
        <v>50</v>
      </c>
      <c r="L105" s="12" t="s">
        <v>97</v>
      </c>
      <c r="M105" s="158"/>
    </row>
    <row r="106" spans="1:13" ht="63" customHeight="1" x14ac:dyDescent="0.25">
      <c r="A106" s="274"/>
      <c r="B106" s="286"/>
      <c r="C106" s="287"/>
      <c r="D106" s="287"/>
      <c r="E106" s="287"/>
      <c r="F106" s="287"/>
      <c r="G106" s="287"/>
      <c r="H106" s="233" t="s">
        <v>224</v>
      </c>
      <c r="I106" s="284"/>
      <c r="J106" s="284"/>
      <c r="K106" s="284"/>
      <c r="L106" s="284"/>
      <c r="M106" s="52"/>
    </row>
    <row r="107" spans="1:13" ht="36" customHeight="1" thickBot="1" x14ac:dyDescent="0.3">
      <c r="A107" s="244"/>
      <c r="B107" s="22" t="s">
        <v>18</v>
      </c>
      <c r="C107" s="153" t="s">
        <v>456</v>
      </c>
      <c r="D107" s="154"/>
      <c r="E107" s="154"/>
      <c r="F107" s="154"/>
      <c r="G107" s="154"/>
      <c r="H107" s="154"/>
      <c r="I107" s="154"/>
      <c r="J107" s="154"/>
      <c r="K107" s="154"/>
      <c r="L107" s="154"/>
      <c r="M107" s="155"/>
    </row>
    <row r="108" spans="1:13" ht="198" customHeight="1" x14ac:dyDescent="0.25">
      <c r="A108" s="363" t="s">
        <v>60</v>
      </c>
      <c r="B108" s="53" t="s">
        <v>61</v>
      </c>
      <c r="C108" s="167" t="s">
        <v>69</v>
      </c>
      <c r="D108" s="14">
        <f>D111+D112</f>
        <v>331.5</v>
      </c>
      <c r="E108" s="14">
        <f>E111+E112</f>
        <v>330</v>
      </c>
      <c r="F108" s="14">
        <v>330</v>
      </c>
      <c r="G108" s="15">
        <f>F108/E108</f>
        <v>1</v>
      </c>
      <c r="H108" s="16" t="s">
        <v>260</v>
      </c>
      <c r="I108" s="54" t="s">
        <v>21</v>
      </c>
      <c r="J108" s="8">
        <v>71.03</v>
      </c>
      <c r="K108" s="8">
        <v>67.599999999999994</v>
      </c>
      <c r="L108" s="10" t="s">
        <v>268</v>
      </c>
      <c r="M108" s="156" t="s">
        <v>263</v>
      </c>
    </row>
    <row r="109" spans="1:13" ht="120" x14ac:dyDescent="0.25">
      <c r="A109" s="364"/>
      <c r="B109" s="18" t="s">
        <v>10</v>
      </c>
      <c r="C109" s="144"/>
      <c r="D109" s="17"/>
      <c r="E109" s="17"/>
      <c r="F109" s="17"/>
      <c r="G109" s="143" t="s">
        <v>207</v>
      </c>
      <c r="H109" s="11" t="s">
        <v>261</v>
      </c>
      <c r="I109" s="55" t="s">
        <v>21</v>
      </c>
      <c r="J109" s="12">
        <v>23.5</v>
      </c>
      <c r="K109" s="12">
        <v>22.8</v>
      </c>
      <c r="L109" s="11" t="s">
        <v>283</v>
      </c>
      <c r="M109" s="157"/>
    </row>
    <row r="110" spans="1:13" ht="75" x14ac:dyDescent="0.25">
      <c r="A110" s="364"/>
      <c r="B110" s="18" t="s">
        <v>11</v>
      </c>
      <c r="C110" s="144"/>
      <c r="D110" s="17"/>
      <c r="E110" s="17"/>
      <c r="F110" s="17"/>
      <c r="G110" s="144"/>
      <c r="H110" s="11" t="s">
        <v>266</v>
      </c>
      <c r="I110" s="55" t="s">
        <v>25</v>
      </c>
      <c r="J110" s="12">
        <v>726</v>
      </c>
      <c r="K110" s="12">
        <v>1470</v>
      </c>
      <c r="L110" s="11" t="s">
        <v>267</v>
      </c>
      <c r="M110" s="157"/>
    </row>
    <row r="111" spans="1:13" ht="25.5" x14ac:dyDescent="0.25">
      <c r="A111" s="364"/>
      <c r="B111" s="18" t="s">
        <v>12</v>
      </c>
      <c r="C111" s="144"/>
      <c r="D111" s="17">
        <v>330</v>
      </c>
      <c r="E111" s="17">
        <v>330</v>
      </c>
      <c r="F111" s="17">
        <v>330</v>
      </c>
      <c r="G111" s="144"/>
      <c r="H111" s="199" t="s">
        <v>264</v>
      </c>
      <c r="I111" s="259"/>
      <c r="J111" s="259"/>
      <c r="K111" s="259"/>
      <c r="L111" s="260"/>
      <c r="M111" s="157"/>
    </row>
    <row r="112" spans="1:13" ht="15.75" thickBot="1" x14ac:dyDescent="0.3">
      <c r="A112" s="364"/>
      <c r="B112" s="56" t="s">
        <v>13</v>
      </c>
      <c r="C112" s="354"/>
      <c r="D112" s="57">
        <v>1.5</v>
      </c>
      <c r="E112" s="57"/>
      <c r="F112" s="57"/>
      <c r="G112" s="354"/>
      <c r="H112" s="350"/>
      <c r="I112" s="351"/>
      <c r="J112" s="351"/>
      <c r="K112" s="351"/>
      <c r="L112" s="352"/>
      <c r="M112" s="353"/>
    </row>
    <row r="113" spans="1:13" ht="28.5" x14ac:dyDescent="0.25">
      <c r="A113" s="365"/>
      <c r="B113" s="24" t="s">
        <v>18</v>
      </c>
      <c r="C113" s="349" t="s">
        <v>265</v>
      </c>
      <c r="D113" s="349"/>
      <c r="E113" s="349"/>
      <c r="F113" s="349"/>
      <c r="G113" s="349"/>
      <c r="H113" s="349"/>
      <c r="I113" s="349"/>
      <c r="J113" s="349"/>
      <c r="K113" s="349"/>
      <c r="L113" s="349"/>
      <c r="M113" s="348"/>
    </row>
    <row r="114" spans="1:13" ht="90" customHeight="1" x14ac:dyDescent="0.25">
      <c r="A114" s="366" t="s">
        <v>62</v>
      </c>
      <c r="B114" s="23" t="s">
        <v>63</v>
      </c>
      <c r="C114" s="280" t="s">
        <v>298</v>
      </c>
      <c r="D114" s="95">
        <f>D117</f>
        <v>105</v>
      </c>
      <c r="E114" s="95">
        <f>E117</f>
        <v>105</v>
      </c>
      <c r="F114" s="95">
        <f>F117</f>
        <v>105</v>
      </c>
      <c r="G114" s="58">
        <f>F114/E114</f>
        <v>1</v>
      </c>
      <c r="H114" s="25" t="s">
        <v>285</v>
      </c>
      <c r="I114" s="40" t="s">
        <v>21</v>
      </c>
      <c r="J114" s="40">
        <v>100</v>
      </c>
      <c r="K114" s="40">
        <v>100</v>
      </c>
      <c r="L114" s="12" t="s">
        <v>97</v>
      </c>
      <c r="M114" s="182" t="s">
        <v>296</v>
      </c>
    </row>
    <row r="115" spans="1:13" ht="64.5" x14ac:dyDescent="0.25">
      <c r="A115" s="367"/>
      <c r="B115" s="18" t="s">
        <v>10</v>
      </c>
      <c r="C115" s="229"/>
      <c r="D115" s="44"/>
      <c r="E115" s="44"/>
      <c r="F115" s="44"/>
      <c r="G115" s="280" t="s">
        <v>207</v>
      </c>
      <c r="H115" s="25" t="s">
        <v>286</v>
      </c>
      <c r="I115" s="40" t="s">
        <v>21</v>
      </c>
      <c r="J115" s="40">
        <v>100</v>
      </c>
      <c r="K115" s="40">
        <v>100</v>
      </c>
      <c r="L115" s="12" t="s">
        <v>97</v>
      </c>
      <c r="M115" s="168"/>
    </row>
    <row r="116" spans="1:13" ht="39" x14ac:dyDescent="0.25">
      <c r="A116" s="367"/>
      <c r="B116" s="18" t="s">
        <v>11</v>
      </c>
      <c r="C116" s="229"/>
      <c r="D116" s="44"/>
      <c r="E116" s="44"/>
      <c r="F116" s="44"/>
      <c r="G116" s="229"/>
      <c r="H116" s="25" t="s">
        <v>287</v>
      </c>
      <c r="I116" s="40" t="s">
        <v>21</v>
      </c>
      <c r="J116" s="40">
        <v>96</v>
      </c>
      <c r="K116" s="40">
        <v>98</v>
      </c>
      <c r="L116" s="12" t="s">
        <v>97</v>
      </c>
      <c r="M116" s="168"/>
    </row>
    <row r="117" spans="1:13" ht="90" x14ac:dyDescent="0.25">
      <c r="A117" s="367"/>
      <c r="B117" s="18" t="s">
        <v>12</v>
      </c>
      <c r="C117" s="229"/>
      <c r="D117" s="44">
        <v>105</v>
      </c>
      <c r="E117" s="44">
        <v>105</v>
      </c>
      <c r="F117" s="44">
        <v>105</v>
      </c>
      <c r="G117" s="229"/>
      <c r="H117" s="25" t="s">
        <v>288</v>
      </c>
      <c r="I117" s="40" t="s">
        <v>21</v>
      </c>
      <c r="J117" s="40">
        <v>0.7</v>
      </c>
      <c r="K117" s="40">
        <v>0.02</v>
      </c>
      <c r="L117" s="12" t="s">
        <v>97</v>
      </c>
      <c r="M117" s="168"/>
    </row>
    <row r="118" spans="1:13" ht="64.5" x14ac:dyDescent="0.25">
      <c r="A118" s="367"/>
      <c r="B118" s="18" t="s">
        <v>13</v>
      </c>
      <c r="C118" s="230"/>
      <c r="D118" s="40"/>
      <c r="E118" s="40"/>
      <c r="F118" s="40"/>
      <c r="G118" s="230"/>
      <c r="H118" s="25" t="s">
        <v>289</v>
      </c>
      <c r="I118" s="40" t="s">
        <v>25</v>
      </c>
      <c r="J118" s="40">
        <v>4</v>
      </c>
      <c r="K118" s="40">
        <v>4</v>
      </c>
      <c r="L118" s="12" t="s">
        <v>97</v>
      </c>
      <c r="M118" s="168"/>
    </row>
    <row r="119" spans="1:13" ht="90.75" customHeight="1" x14ac:dyDescent="0.25">
      <c r="A119" s="368"/>
      <c r="B119" s="314"/>
      <c r="C119" s="173"/>
      <c r="D119" s="173"/>
      <c r="E119" s="173"/>
      <c r="F119" s="173"/>
      <c r="G119" s="347"/>
      <c r="H119" s="11" t="s">
        <v>290</v>
      </c>
      <c r="I119" s="12" t="s">
        <v>25</v>
      </c>
      <c r="J119" s="12">
        <v>0</v>
      </c>
      <c r="K119" s="12">
        <v>4</v>
      </c>
      <c r="L119" s="11" t="s">
        <v>294</v>
      </c>
      <c r="M119" s="168"/>
    </row>
    <row r="120" spans="1:13" ht="75" x14ac:dyDescent="0.25">
      <c r="A120" s="368"/>
      <c r="B120" s="174"/>
      <c r="C120" s="175"/>
      <c r="D120" s="175"/>
      <c r="E120" s="175"/>
      <c r="F120" s="175"/>
      <c r="G120" s="369"/>
      <c r="H120" s="11" t="s">
        <v>291</v>
      </c>
      <c r="I120" s="12" t="s">
        <v>25</v>
      </c>
      <c r="J120" s="12">
        <v>0</v>
      </c>
      <c r="K120" s="12">
        <v>0</v>
      </c>
      <c r="L120" s="12" t="s">
        <v>97</v>
      </c>
      <c r="M120" s="168"/>
    </row>
    <row r="121" spans="1:13" ht="75" x14ac:dyDescent="0.25">
      <c r="A121" s="368"/>
      <c r="B121" s="174"/>
      <c r="C121" s="175"/>
      <c r="D121" s="175"/>
      <c r="E121" s="175"/>
      <c r="F121" s="175"/>
      <c r="G121" s="369"/>
      <c r="H121" s="11" t="s">
        <v>292</v>
      </c>
      <c r="I121" s="12" t="s">
        <v>25</v>
      </c>
      <c r="J121" s="12">
        <v>0</v>
      </c>
      <c r="K121" s="12">
        <v>0</v>
      </c>
      <c r="L121" s="12" t="s">
        <v>97</v>
      </c>
      <c r="M121" s="168"/>
    </row>
    <row r="122" spans="1:13" ht="231.75" customHeight="1" x14ac:dyDescent="0.25">
      <c r="A122" s="368"/>
      <c r="B122" s="174"/>
      <c r="C122" s="175"/>
      <c r="D122" s="175"/>
      <c r="E122" s="175"/>
      <c r="F122" s="175"/>
      <c r="G122" s="369"/>
      <c r="H122" s="7" t="s">
        <v>293</v>
      </c>
      <c r="I122" s="6" t="s">
        <v>25</v>
      </c>
      <c r="J122" s="6">
        <v>0</v>
      </c>
      <c r="K122" s="6">
        <v>10</v>
      </c>
      <c r="L122" s="11" t="s">
        <v>446</v>
      </c>
      <c r="M122" s="168"/>
    </row>
    <row r="123" spans="1:13" ht="38.25" customHeight="1" x14ac:dyDescent="0.25">
      <c r="A123" s="368"/>
      <c r="B123" s="176"/>
      <c r="C123" s="177"/>
      <c r="D123" s="177"/>
      <c r="E123" s="177"/>
      <c r="F123" s="177"/>
      <c r="G123" s="370"/>
      <c r="H123" s="371" t="s">
        <v>295</v>
      </c>
      <c r="I123" s="329"/>
      <c r="J123" s="329"/>
      <c r="K123" s="329"/>
      <c r="L123" s="330"/>
      <c r="M123" s="169"/>
    </row>
    <row r="124" spans="1:13" ht="29.25" thickBot="1" x14ac:dyDescent="0.3">
      <c r="A124" s="368"/>
      <c r="B124" s="24" t="s">
        <v>18</v>
      </c>
      <c r="C124" s="349" t="s">
        <v>284</v>
      </c>
      <c r="D124" s="349"/>
      <c r="E124" s="349"/>
      <c r="F124" s="349"/>
      <c r="G124" s="349"/>
      <c r="H124" s="349"/>
      <c r="I124" s="349"/>
      <c r="J124" s="349"/>
      <c r="K124" s="349"/>
      <c r="L124" s="349"/>
      <c r="M124" s="348"/>
    </row>
    <row r="125" spans="1:13" ht="150" x14ac:dyDescent="0.25">
      <c r="A125" s="375" t="s">
        <v>64</v>
      </c>
      <c r="B125" s="13" t="s">
        <v>66</v>
      </c>
      <c r="C125" s="205" t="s">
        <v>67</v>
      </c>
      <c r="D125" s="14">
        <f>D126+D127+D128</f>
        <v>5506.1495999999997</v>
      </c>
      <c r="E125" s="14">
        <f t="shared" ref="E125:F125" si="0">E126+E127+E128</f>
        <v>5506.1495999999997</v>
      </c>
      <c r="F125" s="14">
        <f t="shared" si="0"/>
        <v>5506.1495999999997</v>
      </c>
      <c r="G125" s="15">
        <f>F125/E125</f>
        <v>1</v>
      </c>
      <c r="H125" s="10" t="s">
        <v>299</v>
      </c>
      <c r="I125" s="5" t="s">
        <v>65</v>
      </c>
      <c r="J125" s="5">
        <v>5</v>
      </c>
      <c r="K125" s="5">
        <v>3</v>
      </c>
      <c r="L125" s="98" t="s">
        <v>303</v>
      </c>
      <c r="M125" s="185" t="s">
        <v>305</v>
      </c>
    </row>
    <row r="126" spans="1:13" ht="150" x14ac:dyDescent="0.25">
      <c r="A126" s="376"/>
      <c r="B126" s="18" t="s">
        <v>10</v>
      </c>
      <c r="C126" s="191"/>
      <c r="D126" s="17">
        <v>2339.1279199999999</v>
      </c>
      <c r="E126" s="17">
        <v>2339.1279199999999</v>
      </c>
      <c r="F126" s="17">
        <v>2339.1279199999999</v>
      </c>
      <c r="G126" s="233" t="s">
        <v>207</v>
      </c>
      <c r="H126" s="11" t="s">
        <v>300</v>
      </c>
      <c r="I126" s="12" t="s">
        <v>21</v>
      </c>
      <c r="J126" s="12">
        <v>40</v>
      </c>
      <c r="K126" s="12">
        <v>36</v>
      </c>
      <c r="L126" s="11" t="s">
        <v>304</v>
      </c>
      <c r="M126" s="186"/>
    </row>
    <row r="127" spans="1:13" ht="35.25" customHeight="1" x14ac:dyDescent="0.25">
      <c r="A127" s="376"/>
      <c r="B127" s="18" t="s">
        <v>11</v>
      </c>
      <c r="C127" s="191"/>
      <c r="D127" s="17">
        <v>1667.0216800000001</v>
      </c>
      <c r="E127" s="17">
        <v>1667.0216800000001</v>
      </c>
      <c r="F127" s="17">
        <v>1667.0216800000001</v>
      </c>
      <c r="G127" s="191"/>
      <c r="H127" s="284" t="s">
        <v>301</v>
      </c>
      <c r="I127" s="284"/>
      <c r="J127" s="284"/>
      <c r="K127" s="284"/>
      <c r="L127" s="284"/>
      <c r="M127" s="186"/>
    </row>
    <row r="128" spans="1:13" ht="27.75" customHeight="1" x14ac:dyDescent="0.25">
      <c r="A128" s="376"/>
      <c r="B128" s="18" t="s">
        <v>12</v>
      </c>
      <c r="C128" s="191"/>
      <c r="D128" s="17">
        <v>1500</v>
      </c>
      <c r="E128" s="17">
        <v>1500</v>
      </c>
      <c r="F128" s="17">
        <v>1500</v>
      </c>
      <c r="G128" s="191"/>
      <c r="H128" s="284"/>
      <c r="I128" s="284"/>
      <c r="J128" s="284"/>
      <c r="K128" s="284"/>
      <c r="L128" s="284"/>
      <c r="M128" s="186"/>
    </row>
    <row r="129" spans="1:13" ht="15.75" thickBot="1" x14ac:dyDescent="0.3">
      <c r="A129" s="376"/>
      <c r="B129" s="56" t="s">
        <v>13</v>
      </c>
      <c r="C129" s="206"/>
      <c r="D129" s="57"/>
      <c r="E129" s="57"/>
      <c r="F129" s="57"/>
      <c r="G129" s="206"/>
      <c r="H129" s="373"/>
      <c r="I129" s="373"/>
      <c r="J129" s="373"/>
      <c r="K129" s="373"/>
      <c r="L129" s="373"/>
      <c r="M129" s="374"/>
    </row>
    <row r="130" spans="1:13" ht="32.25" customHeight="1" thickBot="1" x14ac:dyDescent="0.3">
      <c r="A130" s="189"/>
      <c r="B130" s="24" t="s">
        <v>18</v>
      </c>
      <c r="C130" s="349" t="s">
        <v>302</v>
      </c>
      <c r="D130" s="349"/>
      <c r="E130" s="349"/>
      <c r="F130" s="349"/>
      <c r="G130" s="349"/>
      <c r="H130" s="349"/>
      <c r="I130" s="349"/>
      <c r="J130" s="349"/>
      <c r="K130" s="349"/>
      <c r="L130" s="349"/>
      <c r="M130" s="372"/>
    </row>
    <row r="131" spans="1:13" ht="129" x14ac:dyDescent="0.25">
      <c r="A131" s="165" t="s">
        <v>68</v>
      </c>
      <c r="B131" s="13" t="s">
        <v>308</v>
      </c>
      <c r="C131" s="178" t="s">
        <v>69</v>
      </c>
      <c r="D131" s="59">
        <v>0</v>
      </c>
      <c r="E131" s="59">
        <v>0</v>
      </c>
      <c r="F131" s="59">
        <v>0</v>
      </c>
      <c r="G131" s="378" t="s">
        <v>306</v>
      </c>
      <c r="H131" s="10" t="s">
        <v>311</v>
      </c>
      <c r="I131" s="5" t="s">
        <v>70</v>
      </c>
      <c r="J131" s="5">
        <v>30.5</v>
      </c>
      <c r="K131" s="5">
        <v>42.4</v>
      </c>
      <c r="L131" s="5" t="s">
        <v>97</v>
      </c>
      <c r="M131" s="156" t="s">
        <v>263</v>
      </c>
    </row>
    <row r="132" spans="1:13" ht="45.75" customHeight="1" x14ac:dyDescent="0.25">
      <c r="A132" s="377"/>
      <c r="B132" s="18" t="s">
        <v>10</v>
      </c>
      <c r="C132" s="179"/>
      <c r="D132" s="17">
        <v>0</v>
      </c>
      <c r="E132" s="17">
        <v>0</v>
      </c>
      <c r="F132" s="17">
        <v>0</v>
      </c>
      <c r="G132" s="379"/>
      <c r="H132" s="11" t="s">
        <v>312</v>
      </c>
      <c r="I132" s="12" t="s">
        <v>25</v>
      </c>
      <c r="J132" s="12">
        <v>4489</v>
      </c>
      <c r="K132" s="12">
        <v>4501</v>
      </c>
      <c r="L132" s="12" t="s">
        <v>97</v>
      </c>
      <c r="M132" s="157"/>
    </row>
    <row r="133" spans="1:13" ht="33" customHeight="1" x14ac:dyDescent="0.25">
      <c r="A133" s="377"/>
      <c r="B133" s="18" t="s">
        <v>11</v>
      </c>
      <c r="C133" s="179"/>
      <c r="D133" s="17">
        <v>0</v>
      </c>
      <c r="E133" s="17">
        <v>0</v>
      </c>
      <c r="F133" s="17">
        <v>0</v>
      </c>
      <c r="G133" s="379"/>
      <c r="H133" s="11" t="s">
        <v>313</v>
      </c>
      <c r="I133" s="12" t="s">
        <v>71</v>
      </c>
      <c r="J133" s="12">
        <v>81.069999999999993</v>
      </c>
      <c r="K133" s="12">
        <v>110.54</v>
      </c>
      <c r="L133" s="12" t="s">
        <v>97</v>
      </c>
      <c r="M133" s="157"/>
    </row>
    <row r="134" spans="1:13" ht="35.25" customHeight="1" x14ac:dyDescent="0.25">
      <c r="A134" s="377"/>
      <c r="B134" s="18" t="s">
        <v>12</v>
      </c>
      <c r="C134" s="179"/>
      <c r="D134" s="17">
        <v>0</v>
      </c>
      <c r="E134" s="17">
        <v>0</v>
      </c>
      <c r="F134" s="17">
        <v>0</v>
      </c>
      <c r="G134" s="379"/>
      <c r="H134" s="11" t="s">
        <v>314</v>
      </c>
      <c r="I134" s="12" t="s">
        <v>70</v>
      </c>
      <c r="J134" s="12">
        <v>0.16200000000000001</v>
      </c>
      <c r="K134" s="12">
        <v>0.17799999999999999</v>
      </c>
      <c r="L134" s="12" t="s">
        <v>97</v>
      </c>
      <c r="M134" s="157"/>
    </row>
    <row r="135" spans="1:13" ht="35.25" customHeight="1" x14ac:dyDescent="0.25">
      <c r="A135" s="166"/>
      <c r="B135" s="18" t="s">
        <v>13</v>
      </c>
      <c r="C135" s="381"/>
      <c r="D135" s="17">
        <v>0</v>
      </c>
      <c r="E135" s="17">
        <v>0</v>
      </c>
      <c r="F135" s="17">
        <v>0</v>
      </c>
      <c r="G135" s="380"/>
      <c r="H135" s="193" t="s">
        <v>224</v>
      </c>
      <c r="I135" s="382"/>
      <c r="J135" s="382"/>
      <c r="K135" s="382"/>
      <c r="L135" s="383"/>
      <c r="M135" s="158"/>
    </row>
    <row r="136" spans="1:13" ht="35.25" customHeight="1" thickBot="1" x14ac:dyDescent="0.3">
      <c r="A136" s="166"/>
      <c r="B136" s="22" t="s">
        <v>18</v>
      </c>
      <c r="C136" s="159" t="s">
        <v>307</v>
      </c>
      <c r="D136" s="159"/>
      <c r="E136" s="159"/>
      <c r="F136" s="159"/>
      <c r="G136" s="159"/>
      <c r="H136" s="159"/>
      <c r="I136" s="159"/>
      <c r="J136" s="159"/>
      <c r="K136" s="159"/>
      <c r="L136" s="159"/>
      <c r="M136" s="160"/>
    </row>
    <row r="137" spans="1:13" ht="138" customHeight="1" x14ac:dyDescent="0.25">
      <c r="A137" s="209" t="s">
        <v>72</v>
      </c>
      <c r="B137" s="60" t="s">
        <v>74</v>
      </c>
      <c r="C137" s="167" t="s">
        <v>73</v>
      </c>
      <c r="D137" s="37">
        <f>D140</f>
        <v>1552.4916000000001</v>
      </c>
      <c r="E137" s="14">
        <f>E140</f>
        <v>992.23753999999997</v>
      </c>
      <c r="F137" s="14">
        <f>F140</f>
        <v>992.23753999999997</v>
      </c>
      <c r="G137" s="15">
        <f>F137/E137</f>
        <v>1</v>
      </c>
      <c r="H137" s="10" t="s">
        <v>329</v>
      </c>
      <c r="I137" s="16" t="s">
        <v>76</v>
      </c>
      <c r="J137" s="16">
        <v>1</v>
      </c>
      <c r="K137" s="16">
        <v>1</v>
      </c>
      <c r="L137" s="16" t="s">
        <v>97</v>
      </c>
      <c r="M137" s="156" t="s">
        <v>309</v>
      </c>
    </row>
    <row r="138" spans="1:13" ht="38.25" customHeight="1" x14ac:dyDescent="0.25">
      <c r="A138" s="258"/>
      <c r="B138" s="18" t="s">
        <v>10</v>
      </c>
      <c r="C138" s="144"/>
      <c r="D138" s="12"/>
      <c r="E138" s="17"/>
      <c r="F138" s="17"/>
      <c r="G138" s="182" t="s">
        <v>207</v>
      </c>
      <c r="H138" s="199" t="s">
        <v>224</v>
      </c>
      <c r="I138" s="259"/>
      <c r="J138" s="259"/>
      <c r="K138" s="259"/>
      <c r="L138" s="260"/>
      <c r="M138" s="157"/>
    </row>
    <row r="139" spans="1:13" ht="36" customHeight="1" x14ac:dyDescent="0.25">
      <c r="A139" s="258"/>
      <c r="B139" s="18" t="s">
        <v>11</v>
      </c>
      <c r="C139" s="144"/>
      <c r="D139" s="12"/>
      <c r="E139" s="17"/>
      <c r="F139" s="17"/>
      <c r="G139" s="144"/>
      <c r="H139" s="261"/>
      <c r="I139" s="262"/>
      <c r="J139" s="262"/>
      <c r="K139" s="262"/>
      <c r="L139" s="263"/>
      <c r="M139" s="157"/>
    </row>
    <row r="140" spans="1:13" ht="36" customHeight="1" x14ac:dyDescent="0.25">
      <c r="A140" s="258"/>
      <c r="B140" s="18" t="s">
        <v>12</v>
      </c>
      <c r="C140" s="145"/>
      <c r="D140" s="12">
        <v>1552.4916000000001</v>
      </c>
      <c r="E140" s="17">
        <v>992.23753999999997</v>
      </c>
      <c r="F140" s="17">
        <v>992.23753999999997</v>
      </c>
      <c r="G140" s="145"/>
      <c r="H140" s="264"/>
      <c r="I140" s="265"/>
      <c r="J140" s="265"/>
      <c r="K140" s="265"/>
      <c r="L140" s="266"/>
      <c r="M140" s="158"/>
    </row>
    <row r="141" spans="1:13" ht="36" customHeight="1" thickBot="1" x14ac:dyDescent="0.3">
      <c r="A141" s="386"/>
      <c r="B141" s="19" t="s">
        <v>18</v>
      </c>
      <c r="C141" s="384" t="s">
        <v>307</v>
      </c>
      <c r="D141" s="384"/>
      <c r="E141" s="384"/>
      <c r="F141" s="384"/>
      <c r="G141" s="384"/>
      <c r="H141" s="384"/>
      <c r="I141" s="384"/>
      <c r="J141" s="384"/>
      <c r="K141" s="384"/>
      <c r="L141" s="384"/>
      <c r="M141" s="385"/>
    </row>
    <row r="142" spans="1:13" ht="150.75" customHeight="1" x14ac:dyDescent="0.25">
      <c r="A142" s="209" t="s">
        <v>75</v>
      </c>
      <c r="B142" s="13" t="s">
        <v>465</v>
      </c>
      <c r="C142" s="167" t="s">
        <v>310</v>
      </c>
      <c r="D142" s="14">
        <f>D144+D146</f>
        <v>238272.75723000002</v>
      </c>
      <c r="E142" s="14">
        <f>E144+E146</f>
        <v>238274.96638</v>
      </c>
      <c r="F142" s="14">
        <f>F144+F146</f>
        <v>238272.75723000002</v>
      </c>
      <c r="G142" s="15">
        <f>F142/E142</f>
        <v>0.99999072856862159</v>
      </c>
      <c r="H142" s="10" t="s">
        <v>330</v>
      </c>
      <c r="I142" s="8" t="s">
        <v>25</v>
      </c>
      <c r="J142" s="8">
        <v>220</v>
      </c>
      <c r="K142" s="8">
        <v>220</v>
      </c>
      <c r="L142" s="16" t="s">
        <v>97</v>
      </c>
      <c r="M142" s="156" t="s">
        <v>309</v>
      </c>
    </row>
    <row r="143" spans="1:13" ht="42" customHeight="1" x14ac:dyDescent="0.25">
      <c r="A143" s="258"/>
      <c r="B143" s="18" t="s">
        <v>10</v>
      </c>
      <c r="C143" s="144"/>
      <c r="D143" s="17"/>
      <c r="E143" s="17"/>
      <c r="F143" s="17"/>
      <c r="G143" s="190" t="s">
        <v>207</v>
      </c>
      <c r="H143" s="199" t="s">
        <v>224</v>
      </c>
      <c r="I143" s="259"/>
      <c r="J143" s="259"/>
      <c r="K143" s="259"/>
      <c r="L143" s="260"/>
      <c r="M143" s="157"/>
    </row>
    <row r="144" spans="1:13" ht="30.75" customHeight="1" x14ac:dyDescent="0.25">
      <c r="A144" s="258"/>
      <c r="B144" s="18" t="s">
        <v>11</v>
      </c>
      <c r="C144" s="144"/>
      <c r="D144" s="17">
        <v>215657.09265000001</v>
      </c>
      <c r="E144" s="17">
        <v>215657.09265000001</v>
      </c>
      <c r="F144" s="17">
        <v>215657.09265000001</v>
      </c>
      <c r="G144" s="191"/>
      <c r="H144" s="261"/>
      <c r="I144" s="262"/>
      <c r="J144" s="262"/>
      <c r="K144" s="262"/>
      <c r="L144" s="263"/>
      <c r="M144" s="157"/>
    </row>
    <row r="145" spans="1:13" ht="36" customHeight="1" x14ac:dyDescent="0.25">
      <c r="A145" s="258"/>
      <c r="B145" s="18" t="s">
        <v>12</v>
      </c>
      <c r="C145" s="144"/>
      <c r="D145" s="17"/>
      <c r="E145" s="17"/>
      <c r="F145" s="17"/>
      <c r="G145" s="191"/>
      <c r="H145" s="261"/>
      <c r="I145" s="262"/>
      <c r="J145" s="262"/>
      <c r="K145" s="262"/>
      <c r="L145" s="263"/>
      <c r="M145" s="157"/>
    </row>
    <row r="146" spans="1:13" ht="23.25" customHeight="1" x14ac:dyDescent="0.25">
      <c r="A146" s="258"/>
      <c r="B146" s="18" t="s">
        <v>13</v>
      </c>
      <c r="C146" s="145"/>
      <c r="D146" s="17">
        <v>22615.664580000001</v>
      </c>
      <c r="E146" s="17">
        <v>22617.873729999999</v>
      </c>
      <c r="F146" s="17">
        <v>22615.664580000001</v>
      </c>
      <c r="G146" s="191"/>
      <c r="H146" s="264"/>
      <c r="I146" s="265"/>
      <c r="J146" s="265"/>
      <c r="K146" s="265"/>
      <c r="L146" s="266"/>
      <c r="M146" s="158"/>
    </row>
    <row r="147" spans="1:13" ht="36.75" customHeight="1" thickBot="1" x14ac:dyDescent="0.3">
      <c r="A147" s="239"/>
      <c r="B147" s="22" t="s">
        <v>18</v>
      </c>
      <c r="C147" s="159" t="s">
        <v>307</v>
      </c>
      <c r="D147" s="159"/>
      <c r="E147" s="159"/>
      <c r="F147" s="159"/>
      <c r="G147" s="159"/>
      <c r="H147" s="159"/>
      <c r="I147" s="159"/>
      <c r="J147" s="159"/>
      <c r="K147" s="159"/>
      <c r="L147" s="159"/>
      <c r="M147" s="160"/>
    </row>
    <row r="148" spans="1:13" ht="153.75" customHeight="1" x14ac:dyDescent="0.25">
      <c r="A148" s="196" t="s">
        <v>77</v>
      </c>
      <c r="B148" s="114" t="s">
        <v>79</v>
      </c>
      <c r="C148" s="167" t="s">
        <v>78</v>
      </c>
      <c r="D148" s="14">
        <f>D151+D152</f>
        <v>25956.887900000002</v>
      </c>
      <c r="E148" s="14">
        <f>E151+E152</f>
        <v>25956.887900000002</v>
      </c>
      <c r="F148" s="14">
        <f>F151+F152</f>
        <v>14403.070240000001</v>
      </c>
      <c r="G148" s="15">
        <f>F148/E148</f>
        <v>0.55488432571302204</v>
      </c>
      <c r="H148" s="10" t="s">
        <v>315</v>
      </c>
      <c r="I148" s="61"/>
      <c r="J148" s="5"/>
      <c r="K148" s="5"/>
      <c r="L148" s="212" t="s">
        <v>464</v>
      </c>
      <c r="M148" s="390" t="s">
        <v>471</v>
      </c>
    </row>
    <row r="149" spans="1:13" ht="20.25" customHeight="1" x14ac:dyDescent="0.25">
      <c r="A149" s="197"/>
      <c r="B149" s="224" t="s">
        <v>10</v>
      </c>
      <c r="C149" s="168"/>
      <c r="D149" s="402"/>
      <c r="E149" s="402"/>
      <c r="F149" s="402"/>
      <c r="G149" s="182" t="s">
        <v>331</v>
      </c>
      <c r="H149" s="11" t="s">
        <v>316</v>
      </c>
      <c r="I149" s="30" t="s">
        <v>21</v>
      </c>
      <c r="J149" s="12">
        <v>57</v>
      </c>
      <c r="K149" s="62">
        <v>69.400000000000006</v>
      </c>
      <c r="L149" s="213"/>
      <c r="M149" s="391"/>
    </row>
    <row r="150" spans="1:13" ht="38.25" customHeight="1" x14ac:dyDescent="0.25">
      <c r="A150" s="197"/>
      <c r="B150" s="191"/>
      <c r="C150" s="168"/>
      <c r="D150" s="403"/>
      <c r="E150" s="403"/>
      <c r="F150" s="403"/>
      <c r="G150" s="267"/>
      <c r="H150" s="11" t="s">
        <v>317</v>
      </c>
      <c r="I150" s="30" t="s">
        <v>21</v>
      </c>
      <c r="J150" s="12">
        <v>72</v>
      </c>
      <c r="K150" s="12">
        <v>94.8</v>
      </c>
      <c r="L150" s="213"/>
      <c r="M150" s="391"/>
    </row>
    <row r="151" spans="1:13" ht="27.75" customHeight="1" x14ac:dyDescent="0.25">
      <c r="A151" s="197"/>
      <c r="B151" s="18" t="s">
        <v>11</v>
      </c>
      <c r="C151" s="168"/>
      <c r="D151" s="17">
        <v>10503.19312</v>
      </c>
      <c r="E151" s="17">
        <v>10503.19312</v>
      </c>
      <c r="F151" s="17">
        <v>6500.3657599999997</v>
      </c>
      <c r="G151" s="267"/>
      <c r="H151" s="11" t="s">
        <v>318</v>
      </c>
      <c r="I151" s="30" t="s">
        <v>21</v>
      </c>
      <c r="J151" s="12">
        <v>36</v>
      </c>
      <c r="K151" s="12">
        <v>65.41</v>
      </c>
      <c r="L151" s="213"/>
      <c r="M151" s="391"/>
    </row>
    <row r="152" spans="1:13" ht="27.75" customHeight="1" x14ac:dyDescent="0.25">
      <c r="A152" s="197"/>
      <c r="B152" s="18" t="s">
        <v>12</v>
      </c>
      <c r="C152" s="168"/>
      <c r="D152" s="17">
        <v>15453.69478</v>
      </c>
      <c r="E152" s="17">
        <v>15453.69478</v>
      </c>
      <c r="F152" s="17">
        <v>7902.7044800000003</v>
      </c>
      <c r="G152" s="267"/>
      <c r="H152" s="11" t="s">
        <v>319</v>
      </c>
      <c r="I152" s="30" t="s">
        <v>21</v>
      </c>
      <c r="J152" s="12">
        <v>32</v>
      </c>
      <c r="K152" s="12">
        <v>51.31</v>
      </c>
      <c r="L152" s="213"/>
      <c r="M152" s="391"/>
    </row>
    <row r="153" spans="1:13" ht="41.25" customHeight="1" x14ac:dyDescent="0.25">
      <c r="A153" s="197"/>
      <c r="B153" s="18" t="s">
        <v>13</v>
      </c>
      <c r="C153" s="169"/>
      <c r="D153" s="12"/>
      <c r="E153" s="12"/>
      <c r="F153" s="12"/>
      <c r="G153" s="267"/>
      <c r="H153" s="11" t="s">
        <v>320</v>
      </c>
      <c r="I153" s="30" t="s">
        <v>21</v>
      </c>
      <c r="J153" s="12">
        <v>42</v>
      </c>
      <c r="K153" s="12">
        <v>63.7</v>
      </c>
      <c r="L153" s="214"/>
      <c r="M153" s="391"/>
    </row>
    <row r="154" spans="1:13" ht="58.5" customHeight="1" x14ac:dyDescent="0.25">
      <c r="A154" s="198"/>
      <c r="B154" s="172"/>
      <c r="C154" s="173"/>
      <c r="D154" s="173"/>
      <c r="E154" s="173"/>
      <c r="F154" s="173"/>
      <c r="G154" s="267"/>
      <c r="H154" s="11" t="s">
        <v>321</v>
      </c>
      <c r="I154" s="30"/>
      <c r="J154" s="12"/>
      <c r="K154" s="12"/>
      <c r="L154" s="63"/>
      <c r="M154" s="391"/>
    </row>
    <row r="155" spans="1:13" ht="55.5" customHeight="1" x14ac:dyDescent="0.25">
      <c r="A155" s="198"/>
      <c r="B155" s="174"/>
      <c r="C155" s="175"/>
      <c r="D155" s="175"/>
      <c r="E155" s="175"/>
      <c r="F155" s="175"/>
      <c r="G155" s="267"/>
      <c r="H155" s="11" t="s">
        <v>322</v>
      </c>
      <c r="I155" s="30" t="s">
        <v>21</v>
      </c>
      <c r="J155" s="12">
        <v>11</v>
      </c>
      <c r="K155" s="12">
        <v>49.1</v>
      </c>
      <c r="L155" s="63" t="s">
        <v>125</v>
      </c>
      <c r="M155" s="391"/>
    </row>
    <row r="156" spans="1:13" ht="23.25" customHeight="1" x14ac:dyDescent="0.25">
      <c r="A156" s="198"/>
      <c r="B156" s="174"/>
      <c r="C156" s="175"/>
      <c r="D156" s="175"/>
      <c r="E156" s="175"/>
      <c r="F156" s="175"/>
      <c r="G156" s="267"/>
      <c r="H156" s="11" t="s">
        <v>323</v>
      </c>
      <c r="I156" s="30" t="s">
        <v>21</v>
      </c>
      <c r="J156" s="12">
        <v>11</v>
      </c>
      <c r="K156" s="12">
        <v>4.79</v>
      </c>
      <c r="L156" s="63" t="s">
        <v>97</v>
      </c>
      <c r="M156" s="391"/>
    </row>
    <row r="157" spans="1:13" ht="60.75" customHeight="1" x14ac:dyDescent="0.25">
      <c r="A157" s="198"/>
      <c r="B157" s="174"/>
      <c r="C157" s="175"/>
      <c r="D157" s="175"/>
      <c r="E157" s="175"/>
      <c r="F157" s="175"/>
      <c r="G157" s="267"/>
      <c r="H157" s="11" t="s">
        <v>324</v>
      </c>
      <c r="I157" s="30" t="s">
        <v>21</v>
      </c>
      <c r="J157" s="12">
        <v>11</v>
      </c>
      <c r="K157" s="12">
        <v>15</v>
      </c>
      <c r="L157" s="63" t="s">
        <v>125</v>
      </c>
      <c r="M157" s="391"/>
    </row>
    <row r="158" spans="1:13" ht="42.75" customHeight="1" x14ac:dyDescent="0.25">
      <c r="A158" s="198"/>
      <c r="B158" s="174"/>
      <c r="C158" s="175"/>
      <c r="D158" s="175"/>
      <c r="E158" s="175"/>
      <c r="F158" s="175"/>
      <c r="G158" s="267"/>
      <c r="H158" s="11" t="s">
        <v>325</v>
      </c>
      <c r="I158" s="30" t="s">
        <v>25</v>
      </c>
      <c r="J158" s="12">
        <v>26</v>
      </c>
      <c r="K158" s="12">
        <v>12</v>
      </c>
      <c r="L158" s="63" t="s">
        <v>126</v>
      </c>
      <c r="M158" s="391"/>
    </row>
    <row r="159" spans="1:13" ht="93" customHeight="1" x14ac:dyDescent="0.25">
      <c r="A159" s="198"/>
      <c r="B159" s="174"/>
      <c r="C159" s="175"/>
      <c r="D159" s="175"/>
      <c r="E159" s="175"/>
      <c r="F159" s="175"/>
      <c r="G159" s="267"/>
      <c r="H159" s="11" t="s">
        <v>326</v>
      </c>
      <c r="I159" s="30" t="s">
        <v>25</v>
      </c>
      <c r="J159" s="12">
        <v>3</v>
      </c>
      <c r="K159" s="12">
        <v>0</v>
      </c>
      <c r="L159" s="63" t="s">
        <v>127</v>
      </c>
      <c r="M159" s="391"/>
    </row>
    <row r="160" spans="1:13" ht="105" x14ac:dyDescent="0.25">
      <c r="A160" s="198"/>
      <c r="B160" s="174"/>
      <c r="C160" s="175"/>
      <c r="D160" s="175"/>
      <c r="E160" s="175"/>
      <c r="F160" s="175"/>
      <c r="G160" s="267"/>
      <c r="H160" s="11" t="s">
        <v>327</v>
      </c>
      <c r="I160" s="30" t="s">
        <v>25</v>
      </c>
      <c r="J160" s="12">
        <v>4</v>
      </c>
      <c r="K160" s="12">
        <v>4</v>
      </c>
      <c r="L160" s="132" t="s">
        <v>470</v>
      </c>
      <c r="M160" s="391"/>
    </row>
    <row r="161" spans="1:13" ht="48" customHeight="1" x14ac:dyDescent="0.25">
      <c r="A161" s="198"/>
      <c r="B161" s="174"/>
      <c r="C161" s="175"/>
      <c r="D161" s="175"/>
      <c r="E161" s="175"/>
      <c r="F161" s="175"/>
      <c r="G161" s="268"/>
      <c r="H161" s="64" t="s">
        <v>328</v>
      </c>
      <c r="I161" s="65" t="s">
        <v>25</v>
      </c>
      <c r="J161" s="66">
        <v>24</v>
      </c>
      <c r="K161" s="66">
        <v>24</v>
      </c>
      <c r="L161" s="63" t="s">
        <v>97</v>
      </c>
      <c r="M161" s="391"/>
    </row>
    <row r="162" spans="1:13" ht="48" customHeight="1" x14ac:dyDescent="0.25">
      <c r="A162" s="198"/>
      <c r="B162" s="176"/>
      <c r="C162" s="177"/>
      <c r="D162" s="177"/>
      <c r="E162" s="177"/>
      <c r="F162" s="177"/>
      <c r="G162" s="233" t="s">
        <v>475</v>
      </c>
      <c r="H162" s="142"/>
      <c r="I162" s="142"/>
      <c r="J162" s="142"/>
      <c r="K162" s="142"/>
      <c r="L162" s="142"/>
      <c r="M162" s="392"/>
    </row>
    <row r="163" spans="1:13" ht="32.25" customHeight="1" thickBot="1" x14ac:dyDescent="0.3">
      <c r="A163" s="198"/>
      <c r="B163" s="22" t="s">
        <v>18</v>
      </c>
      <c r="C163" s="170" t="s">
        <v>473</v>
      </c>
      <c r="D163" s="297"/>
      <c r="E163" s="297"/>
      <c r="F163" s="297"/>
      <c r="G163" s="297"/>
      <c r="H163" s="297"/>
      <c r="I163" s="297"/>
      <c r="J163" s="297"/>
      <c r="K163" s="297"/>
      <c r="L163" s="297"/>
      <c r="M163" s="155"/>
    </row>
    <row r="164" spans="1:13" ht="177.75" customHeight="1" x14ac:dyDescent="0.25">
      <c r="A164" s="209" t="s">
        <v>80</v>
      </c>
      <c r="B164" s="13" t="s">
        <v>82</v>
      </c>
      <c r="C164" s="205" t="s">
        <v>83</v>
      </c>
      <c r="D164" s="14">
        <f>D167</f>
        <v>2830</v>
      </c>
      <c r="E164" s="67">
        <v>2829.9989999999998</v>
      </c>
      <c r="F164" s="67">
        <v>2829.9989999999998</v>
      </c>
      <c r="G164" s="15">
        <f>F164/E164</f>
        <v>1</v>
      </c>
      <c r="H164" s="16" t="s">
        <v>86</v>
      </c>
      <c r="I164" s="5" t="s">
        <v>21</v>
      </c>
      <c r="J164" s="5">
        <v>6</v>
      </c>
      <c r="K164" s="5">
        <v>100</v>
      </c>
      <c r="L164" s="5" t="s">
        <v>97</v>
      </c>
      <c r="M164" s="156" t="s">
        <v>333</v>
      </c>
    </row>
    <row r="165" spans="1:13" ht="44.25" customHeight="1" x14ac:dyDescent="0.25">
      <c r="A165" s="210"/>
      <c r="B165" s="18" t="s">
        <v>10</v>
      </c>
      <c r="C165" s="191"/>
      <c r="D165" s="17"/>
      <c r="E165" s="17"/>
      <c r="F165" s="17"/>
      <c r="G165" s="143" t="s">
        <v>207</v>
      </c>
      <c r="H165" s="11" t="s">
        <v>84</v>
      </c>
      <c r="I165" s="12" t="s">
        <v>21</v>
      </c>
      <c r="J165" s="12">
        <v>67</v>
      </c>
      <c r="K165" s="12">
        <v>67</v>
      </c>
      <c r="L165" s="12" t="s">
        <v>97</v>
      </c>
      <c r="M165" s="157"/>
    </row>
    <row r="166" spans="1:13" ht="60" x14ac:dyDescent="0.25">
      <c r="A166" s="210"/>
      <c r="B166" s="18" t="s">
        <v>11</v>
      </c>
      <c r="C166" s="191"/>
      <c r="D166" s="17"/>
      <c r="E166" s="17"/>
      <c r="F166" s="17"/>
      <c r="G166" s="144"/>
      <c r="H166" s="11" t="s">
        <v>85</v>
      </c>
      <c r="I166" s="12" t="s">
        <v>21</v>
      </c>
      <c r="J166" s="12">
        <v>35</v>
      </c>
      <c r="K166" s="12">
        <v>35</v>
      </c>
      <c r="L166" s="12" t="s">
        <v>97</v>
      </c>
      <c r="M166" s="157"/>
    </row>
    <row r="167" spans="1:13" ht="45" x14ac:dyDescent="0.25">
      <c r="A167" s="210"/>
      <c r="B167" s="18" t="s">
        <v>12</v>
      </c>
      <c r="C167" s="191"/>
      <c r="D167" s="17">
        <v>2830</v>
      </c>
      <c r="E167" s="68">
        <v>2829.9989999999998</v>
      </c>
      <c r="F167" s="68">
        <v>2829.9989999999998</v>
      </c>
      <c r="G167" s="144"/>
      <c r="H167" s="11" t="s">
        <v>87</v>
      </c>
      <c r="I167" s="12" t="s">
        <v>21</v>
      </c>
      <c r="J167" s="12">
        <v>43</v>
      </c>
      <c r="K167" s="12">
        <v>50</v>
      </c>
      <c r="L167" s="12" t="s">
        <v>97</v>
      </c>
      <c r="M167" s="157"/>
    </row>
    <row r="168" spans="1:13" ht="121.5" customHeight="1" x14ac:dyDescent="0.25">
      <c r="A168" s="210"/>
      <c r="B168" s="18" t="s">
        <v>13</v>
      </c>
      <c r="C168" s="191"/>
      <c r="D168" s="12"/>
      <c r="E168" s="12"/>
      <c r="F168" s="12"/>
      <c r="G168" s="145"/>
      <c r="H168" s="11" t="s">
        <v>88</v>
      </c>
      <c r="I168" s="12" t="s">
        <v>21</v>
      </c>
      <c r="J168" s="12">
        <v>80</v>
      </c>
      <c r="K168" s="12">
        <v>0</v>
      </c>
      <c r="L168" s="133" t="s">
        <v>123</v>
      </c>
      <c r="M168" s="157"/>
    </row>
    <row r="169" spans="1:13" ht="45" x14ac:dyDescent="0.25">
      <c r="A169" s="210"/>
      <c r="B169" s="393"/>
      <c r="C169" s="394"/>
      <c r="D169" s="394"/>
      <c r="E169" s="394"/>
      <c r="F169" s="394"/>
      <c r="G169" s="395"/>
      <c r="H169" s="11" t="s">
        <v>89</v>
      </c>
      <c r="I169" s="30" t="s">
        <v>21</v>
      </c>
      <c r="J169" s="12">
        <v>66</v>
      </c>
      <c r="K169" s="12">
        <v>100</v>
      </c>
      <c r="L169" s="12" t="s">
        <v>97</v>
      </c>
      <c r="M169" s="157"/>
    </row>
    <row r="170" spans="1:13" ht="45" x14ac:dyDescent="0.25">
      <c r="A170" s="210"/>
      <c r="B170" s="396"/>
      <c r="C170" s="397"/>
      <c r="D170" s="397"/>
      <c r="E170" s="397"/>
      <c r="F170" s="397"/>
      <c r="G170" s="398"/>
      <c r="H170" s="11" t="s">
        <v>90</v>
      </c>
      <c r="I170" s="30" t="s">
        <v>21</v>
      </c>
      <c r="J170" s="12">
        <v>0</v>
      </c>
      <c r="K170" s="12">
        <v>0</v>
      </c>
      <c r="L170" s="11" t="s">
        <v>122</v>
      </c>
      <c r="M170" s="157"/>
    </row>
    <row r="171" spans="1:13" ht="24" customHeight="1" x14ac:dyDescent="0.25">
      <c r="A171" s="211"/>
      <c r="B171" s="399"/>
      <c r="C171" s="400"/>
      <c r="D171" s="400"/>
      <c r="E171" s="400"/>
      <c r="F171" s="400"/>
      <c r="G171" s="401"/>
      <c r="H171" s="193" t="s">
        <v>332</v>
      </c>
      <c r="I171" s="194"/>
      <c r="J171" s="194"/>
      <c r="K171" s="194"/>
      <c r="L171" s="195"/>
      <c r="M171" s="158"/>
    </row>
    <row r="172" spans="1:13" ht="46.5" customHeight="1" thickBot="1" x14ac:dyDescent="0.3">
      <c r="A172" s="211"/>
      <c r="B172" s="22" t="s">
        <v>18</v>
      </c>
      <c r="C172" s="181" t="s">
        <v>124</v>
      </c>
      <c r="D172" s="181"/>
      <c r="E172" s="181"/>
      <c r="F172" s="181"/>
      <c r="G172" s="181"/>
      <c r="H172" s="181"/>
      <c r="I172" s="181"/>
      <c r="J172" s="181"/>
      <c r="K172" s="181"/>
      <c r="L172" s="181"/>
      <c r="M172" s="160"/>
    </row>
    <row r="173" spans="1:13" ht="114.75" customHeight="1" x14ac:dyDescent="0.25">
      <c r="A173" s="234" t="s">
        <v>91</v>
      </c>
      <c r="B173" s="13" t="s">
        <v>96</v>
      </c>
      <c r="C173" s="205" t="s">
        <v>83</v>
      </c>
      <c r="D173" s="14">
        <f>D174+D176+D177+D178</f>
        <v>793436.97135000001</v>
      </c>
      <c r="E173" s="14">
        <f>E174+E176+E177+E178</f>
        <v>793436.97135000001</v>
      </c>
      <c r="F173" s="14">
        <f>F174+F176+F177+F178</f>
        <v>761908.64947000006</v>
      </c>
      <c r="G173" s="15">
        <f>F173/E173</f>
        <v>0.96026360880769668</v>
      </c>
      <c r="H173" s="10" t="s">
        <v>92</v>
      </c>
      <c r="I173" s="61" t="s">
        <v>21</v>
      </c>
      <c r="J173" s="8">
        <v>95</v>
      </c>
      <c r="K173" s="8">
        <v>95</v>
      </c>
      <c r="L173" s="8" t="s">
        <v>97</v>
      </c>
      <c r="M173" s="311"/>
    </row>
    <row r="174" spans="1:13" x14ac:dyDescent="0.25">
      <c r="A174" s="235"/>
      <c r="B174" s="224" t="s">
        <v>10</v>
      </c>
      <c r="C174" s="233"/>
      <c r="D174" s="293">
        <v>38240.171999999999</v>
      </c>
      <c r="E174" s="293">
        <v>38240.171999999999</v>
      </c>
      <c r="F174" s="293">
        <v>36719.845950000003</v>
      </c>
      <c r="G174" s="387" t="s">
        <v>334</v>
      </c>
      <c r="H174" s="141"/>
      <c r="I174" s="141"/>
      <c r="J174" s="141"/>
      <c r="K174" s="141"/>
      <c r="L174" s="141"/>
      <c r="M174" s="312"/>
    </row>
    <row r="175" spans="1:13" ht="28.5" customHeight="1" x14ac:dyDescent="0.25">
      <c r="A175" s="235"/>
      <c r="B175" s="233"/>
      <c r="C175" s="233"/>
      <c r="D175" s="293"/>
      <c r="E175" s="293"/>
      <c r="F175" s="293"/>
      <c r="G175" s="242"/>
      <c r="H175" s="141"/>
      <c r="I175" s="141"/>
      <c r="J175" s="141"/>
      <c r="K175" s="141"/>
      <c r="L175" s="141"/>
      <c r="M175" s="312"/>
    </row>
    <row r="176" spans="1:13" ht="25.5" x14ac:dyDescent="0.25">
      <c r="A176" s="235"/>
      <c r="B176" s="18" t="s">
        <v>11</v>
      </c>
      <c r="C176" s="233"/>
      <c r="D176" s="17">
        <v>470083.15976000001</v>
      </c>
      <c r="E176" s="17">
        <v>470083.15976000001</v>
      </c>
      <c r="F176" s="17">
        <v>466294.04135000001</v>
      </c>
      <c r="G176" s="242"/>
      <c r="H176" s="141"/>
      <c r="I176" s="141"/>
      <c r="J176" s="141"/>
      <c r="K176" s="141"/>
      <c r="L176" s="141"/>
      <c r="M176" s="312"/>
    </row>
    <row r="177" spans="1:13" ht="25.5" x14ac:dyDescent="0.25">
      <c r="A177" s="235"/>
      <c r="B177" s="18" t="s">
        <v>12</v>
      </c>
      <c r="C177" s="233"/>
      <c r="D177" s="17">
        <v>281079.75170999998</v>
      </c>
      <c r="E177" s="17">
        <v>281079.75170999998</v>
      </c>
      <c r="F177" s="17">
        <v>256899.25385000001</v>
      </c>
      <c r="G177" s="242"/>
      <c r="H177" s="141"/>
      <c r="I177" s="141"/>
      <c r="J177" s="141"/>
      <c r="K177" s="141"/>
      <c r="L177" s="141"/>
      <c r="M177" s="312"/>
    </row>
    <row r="178" spans="1:13" x14ac:dyDescent="0.25">
      <c r="A178" s="235"/>
      <c r="B178" s="18" t="s">
        <v>13</v>
      </c>
      <c r="C178" s="233"/>
      <c r="D178" s="17">
        <v>4033.8878800000002</v>
      </c>
      <c r="E178" s="17">
        <v>4033.8878800000002</v>
      </c>
      <c r="F178" s="17">
        <v>1995.5083199999999</v>
      </c>
      <c r="G178" s="242"/>
      <c r="H178" s="141"/>
      <c r="I178" s="141"/>
      <c r="J178" s="141"/>
      <c r="K178" s="141"/>
      <c r="L178" s="141"/>
      <c r="M178" s="312"/>
    </row>
    <row r="179" spans="1:13" ht="29.25" thickBot="1" x14ac:dyDescent="0.3">
      <c r="A179" s="211"/>
      <c r="B179" s="22" t="s">
        <v>18</v>
      </c>
      <c r="C179" s="159" t="s">
        <v>176</v>
      </c>
      <c r="D179" s="159"/>
      <c r="E179" s="159"/>
      <c r="F179" s="159"/>
      <c r="G179" s="159"/>
      <c r="H179" s="159"/>
      <c r="I179" s="159"/>
      <c r="J179" s="159"/>
      <c r="K179" s="159"/>
      <c r="L179" s="159"/>
      <c r="M179" s="160"/>
    </row>
    <row r="180" spans="1:13" ht="131.25" customHeight="1" x14ac:dyDescent="0.25">
      <c r="A180" s="294" t="s">
        <v>93</v>
      </c>
      <c r="B180" s="69" t="s">
        <v>94</v>
      </c>
      <c r="C180" s="205" t="s">
        <v>83</v>
      </c>
      <c r="D180" s="14">
        <f>D183+D184</f>
        <v>212762.54699999999</v>
      </c>
      <c r="E180" s="14">
        <f>E183+E184</f>
        <v>212762.54699999999</v>
      </c>
      <c r="F180" s="14">
        <f>F183+F184</f>
        <v>207468.057</v>
      </c>
      <c r="G180" s="15">
        <f>F180/E180</f>
        <v>0.97511549812383103</v>
      </c>
      <c r="H180" s="10" t="s">
        <v>335</v>
      </c>
      <c r="I180" s="61" t="s">
        <v>21</v>
      </c>
      <c r="J180" s="5">
        <v>72</v>
      </c>
      <c r="K180" s="5">
        <v>66.400000000000006</v>
      </c>
      <c r="L180" s="70" t="s">
        <v>472</v>
      </c>
      <c r="M180" s="156" t="s">
        <v>342</v>
      </c>
    </row>
    <row r="181" spans="1:13" ht="185.25" customHeight="1" x14ac:dyDescent="0.25">
      <c r="A181" s="288"/>
      <c r="B181" s="224" t="s">
        <v>10</v>
      </c>
      <c r="C181" s="233"/>
      <c r="D181" s="17"/>
      <c r="E181" s="17"/>
      <c r="F181" s="17"/>
      <c r="G181" s="143" t="s">
        <v>343</v>
      </c>
      <c r="H181" s="7" t="s">
        <v>336</v>
      </c>
      <c r="I181" s="30" t="s">
        <v>21</v>
      </c>
      <c r="J181" s="12">
        <v>75.3</v>
      </c>
      <c r="K181" s="12">
        <v>73.2</v>
      </c>
      <c r="L181" s="71" t="s">
        <v>348</v>
      </c>
      <c r="M181" s="157"/>
    </row>
    <row r="182" spans="1:13" ht="27" customHeight="1" x14ac:dyDescent="0.25">
      <c r="A182" s="288"/>
      <c r="B182" s="233"/>
      <c r="C182" s="233"/>
      <c r="D182" s="17"/>
      <c r="E182" s="17"/>
      <c r="F182" s="17"/>
      <c r="G182" s="144"/>
      <c r="H182" s="11" t="s">
        <v>337</v>
      </c>
      <c r="I182" s="30" t="s">
        <v>21</v>
      </c>
      <c r="J182" s="12">
        <v>22.7</v>
      </c>
      <c r="K182" s="12">
        <v>13.9</v>
      </c>
      <c r="L182" s="12" t="s">
        <v>97</v>
      </c>
      <c r="M182" s="157"/>
    </row>
    <row r="183" spans="1:13" ht="45" x14ac:dyDescent="0.25">
      <c r="A183" s="288"/>
      <c r="B183" s="18" t="s">
        <v>11</v>
      </c>
      <c r="C183" s="233"/>
      <c r="D183" s="17">
        <v>123298.067</v>
      </c>
      <c r="E183" s="17">
        <v>123298.067</v>
      </c>
      <c r="F183" s="17">
        <v>123297.76700000001</v>
      </c>
      <c r="G183" s="144"/>
      <c r="H183" s="11" t="s">
        <v>338</v>
      </c>
      <c r="I183" s="30" t="s">
        <v>21</v>
      </c>
      <c r="J183" s="12">
        <v>75</v>
      </c>
      <c r="K183" s="12">
        <v>75.400000000000006</v>
      </c>
      <c r="L183" s="12" t="s">
        <v>97</v>
      </c>
      <c r="M183" s="157"/>
    </row>
    <row r="184" spans="1:13" ht="46.5" customHeight="1" x14ac:dyDescent="0.25">
      <c r="A184" s="288"/>
      <c r="B184" s="18" t="s">
        <v>12</v>
      </c>
      <c r="C184" s="233"/>
      <c r="D184" s="17">
        <v>89464.48</v>
      </c>
      <c r="E184" s="17">
        <v>89464.48</v>
      </c>
      <c r="F184" s="17">
        <v>84170.29</v>
      </c>
      <c r="G184" s="144"/>
      <c r="H184" s="11" t="s">
        <v>339</v>
      </c>
      <c r="I184" s="30" t="s">
        <v>21</v>
      </c>
      <c r="J184" s="12">
        <v>0.5</v>
      </c>
      <c r="K184" s="12">
        <v>2.1</v>
      </c>
      <c r="L184" s="12" t="s">
        <v>97</v>
      </c>
      <c r="M184" s="157"/>
    </row>
    <row r="185" spans="1:13" ht="58.5" customHeight="1" x14ac:dyDescent="0.25">
      <c r="A185" s="288"/>
      <c r="B185" s="18" t="s">
        <v>13</v>
      </c>
      <c r="C185" s="233"/>
      <c r="D185" s="72"/>
      <c r="E185" s="72"/>
      <c r="F185" s="72"/>
      <c r="G185" s="145"/>
      <c r="H185" s="11" t="s">
        <v>340</v>
      </c>
      <c r="I185" s="30" t="s">
        <v>21</v>
      </c>
      <c r="J185" s="12">
        <v>92.5</v>
      </c>
      <c r="K185" s="12">
        <v>92.9</v>
      </c>
      <c r="L185" s="12" t="s">
        <v>97</v>
      </c>
      <c r="M185" s="157"/>
    </row>
    <row r="186" spans="1:13" ht="58.5" customHeight="1" x14ac:dyDescent="0.25">
      <c r="A186" s="288"/>
      <c r="B186" s="224"/>
      <c r="C186" s="141"/>
      <c r="D186" s="141"/>
      <c r="E186" s="141"/>
      <c r="F186" s="141"/>
      <c r="G186" s="141"/>
      <c r="H186" s="371" t="s">
        <v>341</v>
      </c>
      <c r="I186" s="388"/>
      <c r="J186" s="388"/>
      <c r="K186" s="388"/>
      <c r="L186" s="389"/>
      <c r="M186" s="158"/>
    </row>
    <row r="187" spans="1:13" ht="36" customHeight="1" thickBot="1" x14ac:dyDescent="0.3">
      <c r="A187" s="296"/>
      <c r="B187" s="22" t="s">
        <v>95</v>
      </c>
      <c r="C187" s="170" t="s">
        <v>352</v>
      </c>
      <c r="D187" s="171"/>
      <c r="E187" s="171"/>
      <c r="F187" s="171"/>
      <c r="G187" s="171"/>
      <c r="H187" s="171"/>
      <c r="I187" s="171"/>
      <c r="J187" s="171"/>
      <c r="K187" s="171"/>
      <c r="L187" s="171"/>
      <c r="M187" s="155"/>
    </row>
    <row r="188" spans="1:13" ht="166.5" customHeight="1" x14ac:dyDescent="0.25">
      <c r="A188" s="294" t="s">
        <v>99</v>
      </c>
      <c r="B188" s="69" t="s">
        <v>98</v>
      </c>
      <c r="C188" s="205" t="s">
        <v>83</v>
      </c>
      <c r="D188" s="14">
        <f>D189+D190+D191+D192</f>
        <v>494331.2</v>
      </c>
      <c r="E188" s="14">
        <f t="shared" ref="E188:F188" si="1">E189+E190+E191+E192</f>
        <v>494331.2</v>
      </c>
      <c r="F188" s="14">
        <f t="shared" si="1"/>
        <v>474854.83000000007</v>
      </c>
      <c r="G188" s="15">
        <f>F188/E188</f>
        <v>0.96060056496535129</v>
      </c>
      <c r="H188" s="16" t="s">
        <v>344</v>
      </c>
      <c r="I188" s="8" t="s">
        <v>21</v>
      </c>
      <c r="J188" s="8">
        <v>24.5</v>
      </c>
      <c r="K188" s="8">
        <v>21.98</v>
      </c>
      <c r="L188" s="73" t="s">
        <v>349</v>
      </c>
      <c r="M188" s="156" t="s">
        <v>342</v>
      </c>
    </row>
    <row r="189" spans="1:13" ht="63" customHeight="1" x14ac:dyDescent="0.25">
      <c r="A189" s="227"/>
      <c r="B189" s="18" t="s">
        <v>10</v>
      </c>
      <c r="C189" s="233"/>
      <c r="D189" s="17">
        <v>38240.17</v>
      </c>
      <c r="E189" s="17">
        <v>38240.17</v>
      </c>
      <c r="F189" s="17">
        <v>36719.839999999997</v>
      </c>
      <c r="G189" s="143" t="s">
        <v>347</v>
      </c>
      <c r="H189" s="11" t="s">
        <v>345</v>
      </c>
      <c r="I189" s="12" t="s">
        <v>21</v>
      </c>
      <c r="J189" s="12">
        <v>23</v>
      </c>
      <c r="K189" s="12">
        <v>23.1</v>
      </c>
      <c r="L189" s="12" t="s">
        <v>97</v>
      </c>
      <c r="M189" s="157"/>
    </row>
    <row r="190" spans="1:13" ht="119.25" customHeight="1" x14ac:dyDescent="0.25">
      <c r="A190" s="227"/>
      <c r="B190" s="18" t="s">
        <v>11</v>
      </c>
      <c r="C190" s="233"/>
      <c r="D190" s="17">
        <v>334029.26</v>
      </c>
      <c r="E190" s="17">
        <v>334029.26</v>
      </c>
      <c r="F190" s="17">
        <v>330926.32</v>
      </c>
      <c r="G190" s="144"/>
      <c r="H190" s="11" t="s">
        <v>346</v>
      </c>
      <c r="I190" s="12" t="s">
        <v>21</v>
      </c>
      <c r="J190" s="12">
        <v>100</v>
      </c>
      <c r="K190" s="12">
        <v>99.2</v>
      </c>
      <c r="L190" s="11" t="s">
        <v>350</v>
      </c>
      <c r="M190" s="157"/>
    </row>
    <row r="191" spans="1:13" ht="27" customHeight="1" x14ac:dyDescent="0.25">
      <c r="A191" s="227"/>
      <c r="B191" s="18" t="s">
        <v>12</v>
      </c>
      <c r="C191" s="233"/>
      <c r="D191" s="17">
        <v>118027.88</v>
      </c>
      <c r="E191" s="17">
        <v>118027.88</v>
      </c>
      <c r="F191" s="17">
        <v>105213.16</v>
      </c>
      <c r="G191" s="144"/>
      <c r="H191" s="284" t="s">
        <v>351</v>
      </c>
      <c r="I191" s="284"/>
      <c r="J191" s="284"/>
      <c r="K191" s="284"/>
      <c r="L191" s="284"/>
      <c r="M191" s="157"/>
    </row>
    <row r="192" spans="1:13" ht="21" customHeight="1" x14ac:dyDescent="0.25">
      <c r="A192" s="227"/>
      <c r="B192" s="18" t="s">
        <v>13</v>
      </c>
      <c r="C192" s="233"/>
      <c r="D192" s="12">
        <v>4033.89</v>
      </c>
      <c r="E192" s="12">
        <v>4033.89</v>
      </c>
      <c r="F192" s="12">
        <v>1995.51</v>
      </c>
      <c r="G192" s="145"/>
      <c r="H192" s="284"/>
      <c r="I192" s="284"/>
      <c r="J192" s="284"/>
      <c r="K192" s="284"/>
      <c r="L192" s="284"/>
      <c r="M192" s="158"/>
    </row>
    <row r="193" spans="1:13" ht="35.25" customHeight="1" thickBot="1" x14ac:dyDescent="0.3">
      <c r="A193" s="295"/>
      <c r="B193" s="22" t="s">
        <v>100</v>
      </c>
      <c r="C193" s="181" t="s">
        <v>361</v>
      </c>
      <c r="D193" s="182"/>
      <c r="E193" s="182"/>
      <c r="F193" s="182"/>
      <c r="G193" s="182"/>
      <c r="H193" s="182"/>
      <c r="I193" s="182"/>
      <c r="J193" s="182"/>
      <c r="K193" s="182"/>
      <c r="L193" s="182"/>
      <c r="M193" s="160"/>
    </row>
    <row r="194" spans="1:13" ht="195" x14ac:dyDescent="0.25">
      <c r="A194" s="209" t="s">
        <v>101</v>
      </c>
      <c r="B194" s="69" t="s">
        <v>102</v>
      </c>
      <c r="C194" s="205" t="s">
        <v>83</v>
      </c>
      <c r="D194" s="37">
        <f>D197+D198</f>
        <v>40986.119999999995</v>
      </c>
      <c r="E194" s="37">
        <f t="shared" ref="E194:F194" si="2">E197+E198</f>
        <v>40986.119999999995</v>
      </c>
      <c r="F194" s="37">
        <f t="shared" si="2"/>
        <v>40897.97</v>
      </c>
      <c r="G194" s="15">
        <f>F194/E194</f>
        <v>0.99784927189985306</v>
      </c>
      <c r="H194" s="10" t="s">
        <v>353</v>
      </c>
      <c r="I194" s="5" t="s">
        <v>21</v>
      </c>
      <c r="J194" s="8">
        <v>73</v>
      </c>
      <c r="K194" s="8">
        <v>74</v>
      </c>
      <c r="L194" s="5" t="s">
        <v>97</v>
      </c>
      <c r="M194" s="156" t="s">
        <v>366</v>
      </c>
    </row>
    <row r="195" spans="1:13" ht="107.25" customHeight="1" x14ac:dyDescent="0.25">
      <c r="A195" s="288"/>
      <c r="B195" s="224" t="s">
        <v>10</v>
      </c>
      <c r="C195" s="233"/>
      <c r="D195" s="142"/>
      <c r="E195" s="142"/>
      <c r="F195" s="142"/>
      <c r="G195" s="182" t="s">
        <v>359</v>
      </c>
      <c r="H195" s="11" t="s">
        <v>354</v>
      </c>
      <c r="I195" s="12" t="s">
        <v>21</v>
      </c>
      <c r="J195" s="6">
        <v>73</v>
      </c>
      <c r="K195" s="6">
        <v>73</v>
      </c>
      <c r="L195" s="12" t="s">
        <v>97</v>
      </c>
      <c r="M195" s="157"/>
    </row>
    <row r="196" spans="1:13" ht="90" x14ac:dyDescent="0.25">
      <c r="A196" s="288"/>
      <c r="B196" s="233"/>
      <c r="C196" s="233"/>
      <c r="D196" s="142"/>
      <c r="E196" s="142"/>
      <c r="F196" s="142"/>
      <c r="G196" s="144"/>
      <c r="H196" s="11" t="s">
        <v>355</v>
      </c>
      <c r="I196" s="12" t="s">
        <v>21</v>
      </c>
      <c r="J196" s="6">
        <v>88.5</v>
      </c>
      <c r="K196" s="6">
        <v>88.5</v>
      </c>
      <c r="L196" s="12" t="s">
        <v>97</v>
      </c>
      <c r="M196" s="157"/>
    </row>
    <row r="197" spans="1:13" ht="120" x14ac:dyDescent="0.25">
      <c r="A197" s="288"/>
      <c r="B197" s="18" t="s">
        <v>11</v>
      </c>
      <c r="C197" s="233"/>
      <c r="D197" s="12">
        <v>2962.92</v>
      </c>
      <c r="E197" s="12">
        <v>2962.92</v>
      </c>
      <c r="F197" s="12">
        <v>2961.4</v>
      </c>
      <c r="G197" s="144"/>
      <c r="H197" s="11" t="s">
        <v>356</v>
      </c>
      <c r="I197" s="12" t="s">
        <v>20</v>
      </c>
      <c r="J197" s="6">
        <v>155</v>
      </c>
      <c r="K197" s="6">
        <v>70</v>
      </c>
      <c r="L197" s="11" t="s">
        <v>363</v>
      </c>
      <c r="M197" s="157"/>
    </row>
    <row r="198" spans="1:13" ht="105" x14ac:dyDescent="0.25">
      <c r="A198" s="288"/>
      <c r="B198" s="18" t="s">
        <v>12</v>
      </c>
      <c r="C198" s="233"/>
      <c r="D198" s="12">
        <v>38023.199999999997</v>
      </c>
      <c r="E198" s="12">
        <v>38023.199999999997</v>
      </c>
      <c r="F198" s="12">
        <v>37936.57</v>
      </c>
      <c r="G198" s="144"/>
      <c r="H198" s="11" t="s">
        <v>357</v>
      </c>
      <c r="I198" s="12" t="s">
        <v>25</v>
      </c>
      <c r="J198" s="6">
        <v>14</v>
      </c>
      <c r="K198" s="6">
        <v>13</v>
      </c>
      <c r="L198" s="11" t="s">
        <v>364</v>
      </c>
      <c r="M198" s="157"/>
    </row>
    <row r="199" spans="1:13" ht="105" x14ac:dyDescent="0.25">
      <c r="A199" s="288"/>
      <c r="B199" s="18" t="s">
        <v>13</v>
      </c>
      <c r="C199" s="233"/>
      <c r="D199" s="12"/>
      <c r="E199" s="12"/>
      <c r="F199" s="12"/>
      <c r="G199" s="145"/>
      <c r="H199" s="11" t="s">
        <v>358</v>
      </c>
      <c r="I199" s="12" t="s">
        <v>21</v>
      </c>
      <c r="J199" s="6">
        <v>5</v>
      </c>
      <c r="K199" s="6">
        <v>3.37</v>
      </c>
      <c r="L199" s="11" t="s">
        <v>365</v>
      </c>
      <c r="M199" s="157"/>
    </row>
    <row r="200" spans="1:13" x14ac:dyDescent="0.25">
      <c r="A200" s="288"/>
      <c r="B200" s="224"/>
      <c r="C200" s="242"/>
      <c r="D200" s="242"/>
      <c r="E200" s="242"/>
      <c r="F200" s="242"/>
      <c r="G200" s="242"/>
      <c r="H200" s="215" t="s">
        <v>360</v>
      </c>
      <c r="I200" s="141"/>
      <c r="J200" s="141"/>
      <c r="K200" s="141"/>
      <c r="L200" s="141"/>
      <c r="M200" s="158"/>
    </row>
    <row r="201" spans="1:13" ht="34.5" customHeight="1" thickBot="1" x14ac:dyDescent="0.3">
      <c r="A201" s="289"/>
      <c r="B201" s="22" t="s">
        <v>103</v>
      </c>
      <c r="C201" s="170" t="s">
        <v>362</v>
      </c>
      <c r="D201" s="297"/>
      <c r="E201" s="297"/>
      <c r="F201" s="297"/>
      <c r="G201" s="297"/>
      <c r="H201" s="297"/>
      <c r="I201" s="297"/>
      <c r="J201" s="297"/>
      <c r="K201" s="297"/>
      <c r="L201" s="297"/>
      <c r="M201" s="298"/>
    </row>
    <row r="202" spans="1:13" ht="57.75" x14ac:dyDescent="0.25">
      <c r="A202" s="209" t="s">
        <v>104</v>
      </c>
      <c r="B202" s="13" t="s">
        <v>106</v>
      </c>
      <c r="C202" s="290" t="s">
        <v>83</v>
      </c>
      <c r="D202" s="27">
        <v>0</v>
      </c>
      <c r="E202" s="27">
        <v>0</v>
      </c>
      <c r="F202" s="27">
        <v>0</v>
      </c>
      <c r="G202" s="404" t="s">
        <v>306</v>
      </c>
      <c r="H202" s="307" t="s">
        <v>109</v>
      </c>
      <c r="I202" s="307"/>
      <c r="J202" s="307"/>
      <c r="K202" s="307"/>
      <c r="L202" s="307"/>
      <c r="M202" s="156" t="s">
        <v>367</v>
      </c>
    </row>
    <row r="203" spans="1:13" ht="45" x14ac:dyDescent="0.25">
      <c r="A203" s="227"/>
      <c r="B203" s="11" t="s">
        <v>105</v>
      </c>
      <c r="C203" s="291"/>
      <c r="D203" s="12"/>
      <c r="E203" s="12"/>
      <c r="F203" s="12"/>
      <c r="G203" s="168"/>
      <c r="H203" s="284"/>
      <c r="I203" s="284"/>
      <c r="J203" s="284"/>
      <c r="K203" s="284"/>
      <c r="L203" s="284"/>
      <c r="M203" s="157"/>
    </row>
    <row r="204" spans="1:13" ht="25.5" x14ac:dyDescent="0.25">
      <c r="A204" s="227"/>
      <c r="B204" s="18" t="s">
        <v>11</v>
      </c>
      <c r="C204" s="291"/>
      <c r="D204" s="12"/>
      <c r="E204" s="12"/>
      <c r="F204" s="12"/>
      <c r="G204" s="168"/>
      <c r="H204" s="284"/>
      <c r="I204" s="284"/>
      <c r="J204" s="284"/>
      <c r="K204" s="284"/>
      <c r="L204" s="284"/>
      <c r="M204" s="157"/>
    </row>
    <row r="205" spans="1:13" ht="25.5" x14ac:dyDescent="0.25">
      <c r="A205" s="227"/>
      <c r="B205" s="18" t="s">
        <v>12</v>
      </c>
      <c r="C205" s="291"/>
      <c r="D205" s="12"/>
      <c r="E205" s="12"/>
      <c r="F205" s="12"/>
      <c r="G205" s="168"/>
      <c r="H205" s="284"/>
      <c r="I205" s="284"/>
      <c r="J205" s="284"/>
      <c r="K205" s="284"/>
      <c r="L205" s="284"/>
      <c r="M205" s="157"/>
    </row>
    <row r="206" spans="1:13" x14ac:dyDescent="0.25">
      <c r="A206" s="227"/>
      <c r="B206" s="18" t="s">
        <v>13</v>
      </c>
      <c r="C206" s="292"/>
      <c r="D206" s="12"/>
      <c r="E206" s="12"/>
      <c r="F206" s="12"/>
      <c r="G206" s="169"/>
      <c r="H206" s="284"/>
      <c r="I206" s="284"/>
      <c r="J206" s="284"/>
      <c r="K206" s="284"/>
      <c r="L206" s="284"/>
      <c r="M206" s="158"/>
    </row>
    <row r="207" spans="1:13" ht="29.25" thickBot="1" x14ac:dyDescent="0.3">
      <c r="A207" s="295"/>
      <c r="B207" s="22" t="s">
        <v>107</v>
      </c>
      <c r="C207" s="181" t="s">
        <v>108</v>
      </c>
      <c r="D207" s="181"/>
      <c r="E207" s="181"/>
      <c r="F207" s="181"/>
      <c r="G207" s="181"/>
      <c r="H207" s="181"/>
      <c r="I207" s="181"/>
      <c r="J207" s="181"/>
      <c r="K207" s="181"/>
      <c r="L207" s="181"/>
      <c r="M207" s="323"/>
    </row>
    <row r="208" spans="1:13" ht="91.5" customHeight="1" x14ac:dyDescent="0.25">
      <c r="A208" s="341" t="s">
        <v>110</v>
      </c>
      <c r="B208" s="13" t="s">
        <v>111</v>
      </c>
      <c r="C208" s="205" t="s">
        <v>83</v>
      </c>
      <c r="D208" s="27">
        <f>D211</f>
        <v>7652</v>
      </c>
      <c r="E208" s="27">
        <f>E211</f>
        <v>7652</v>
      </c>
      <c r="F208" s="27">
        <f>F211</f>
        <v>2019.27</v>
      </c>
      <c r="G208" s="15">
        <f>F208/E208</f>
        <v>0.26388787245164663</v>
      </c>
      <c r="H208" s="307" t="s">
        <v>119</v>
      </c>
      <c r="I208" s="307"/>
      <c r="J208" s="307"/>
      <c r="K208" s="307"/>
      <c r="L208" s="307"/>
      <c r="M208" s="156" t="s">
        <v>369</v>
      </c>
    </row>
    <row r="209" spans="1:13" ht="63.75" customHeight="1" x14ac:dyDescent="0.25">
      <c r="A209" s="342"/>
      <c r="B209" s="11" t="s">
        <v>105</v>
      </c>
      <c r="C209" s="191"/>
      <c r="D209" s="17"/>
      <c r="E209" s="17"/>
      <c r="F209" s="17"/>
      <c r="G209" s="143" t="s">
        <v>370</v>
      </c>
      <c r="H209" s="284"/>
      <c r="I209" s="284"/>
      <c r="J209" s="284"/>
      <c r="K209" s="284"/>
      <c r="L209" s="284"/>
      <c r="M209" s="157"/>
    </row>
    <row r="210" spans="1:13" ht="25.5" x14ac:dyDescent="0.25">
      <c r="A210" s="342"/>
      <c r="B210" s="18" t="s">
        <v>11</v>
      </c>
      <c r="C210" s="191"/>
      <c r="D210" s="17"/>
      <c r="E210" s="17"/>
      <c r="F210" s="17"/>
      <c r="G210" s="144"/>
      <c r="H210" s="284"/>
      <c r="I210" s="284"/>
      <c r="J210" s="284"/>
      <c r="K210" s="284"/>
      <c r="L210" s="284"/>
      <c r="M210" s="157"/>
    </row>
    <row r="211" spans="1:13" ht="72" customHeight="1" x14ac:dyDescent="0.25">
      <c r="A211" s="342"/>
      <c r="B211" s="18" t="s">
        <v>12</v>
      </c>
      <c r="C211" s="191"/>
      <c r="D211" s="17">
        <v>7652</v>
      </c>
      <c r="E211" s="17">
        <v>7652</v>
      </c>
      <c r="F211" s="17">
        <v>2019.27</v>
      </c>
      <c r="G211" s="144"/>
      <c r="H211" s="284"/>
      <c r="I211" s="284"/>
      <c r="J211" s="284"/>
      <c r="K211" s="284"/>
      <c r="L211" s="284"/>
      <c r="M211" s="157"/>
    </row>
    <row r="212" spans="1:13" ht="29.25" customHeight="1" x14ac:dyDescent="0.25">
      <c r="A212" s="342"/>
      <c r="B212" s="18" t="s">
        <v>13</v>
      </c>
      <c r="C212" s="191"/>
      <c r="D212" s="30"/>
      <c r="E212" s="30"/>
      <c r="F212" s="30"/>
      <c r="G212" s="145"/>
      <c r="H212" s="141"/>
      <c r="I212" s="141"/>
      <c r="J212" s="141"/>
      <c r="K212" s="141"/>
      <c r="L212" s="141"/>
      <c r="M212" s="158"/>
    </row>
    <row r="213" spans="1:13" ht="59.25" customHeight="1" thickBot="1" x14ac:dyDescent="0.3">
      <c r="A213" s="306"/>
      <c r="B213" s="22" t="s">
        <v>112</v>
      </c>
      <c r="C213" s="181" t="s">
        <v>368</v>
      </c>
      <c r="D213" s="181"/>
      <c r="E213" s="181"/>
      <c r="F213" s="181"/>
      <c r="G213" s="181"/>
      <c r="H213" s="181"/>
      <c r="I213" s="181"/>
      <c r="J213" s="181"/>
      <c r="K213" s="181"/>
      <c r="L213" s="181"/>
      <c r="M213" s="160"/>
    </row>
    <row r="214" spans="1:13" ht="105" x14ac:dyDescent="0.25">
      <c r="A214" s="234" t="s">
        <v>113</v>
      </c>
      <c r="B214" s="74" t="s">
        <v>114</v>
      </c>
      <c r="C214" s="205" t="s">
        <v>83</v>
      </c>
      <c r="D214" s="37">
        <f>D217</f>
        <v>4897.8999999999996</v>
      </c>
      <c r="E214" s="37">
        <f>E217</f>
        <v>4897.8999999999996</v>
      </c>
      <c r="F214" s="37">
        <f>F217</f>
        <v>4827.54</v>
      </c>
      <c r="G214" s="15">
        <f>F214/E214</f>
        <v>0.98563465975213871</v>
      </c>
      <c r="H214" s="10" t="s">
        <v>372</v>
      </c>
      <c r="I214" s="5" t="s">
        <v>21</v>
      </c>
      <c r="J214" s="5">
        <v>4</v>
      </c>
      <c r="K214" s="5">
        <v>3.63</v>
      </c>
      <c r="L214" s="5" t="s">
        <v>97</v>
      </c>
      <c r="M214" s="156" t="s">
        <v>342</v>
      </c>
    </row>
    <row r="215" spans="1:13" ht="90" x14ac:dyDescent="0.25">
      <c r="A215" s="299"/>
      <c r="B215" s="11" t="s">
        <v>105</v>
      </c>
      <c r="C215" s="233"/>
      <c r="D215" s="12"/>
      <c r="E215" s="12"/>
      <c r="F215" s="12"/>
      <c r="G215" s="182" t="s">
        <v>371</v>
      </c>
      <c r="H215" s="11" t="s">
        <v>373</v>
      </c>
      <c r="I215" s="12" t="s">
        <v>21</v>
      </c>
      <c r="J215" s="12">
        <v>85</v>
      </c>
      <c r="K215" s="12">
        <v>89</v>
      </c>
      <c r="L215" s="12" t="s">
        <v>97</v>
      </c>
      <c r="M215" s="157"/>
    </row>
    <row r="216" spans="1:13" ht="90" x14ac:dyDescent="0.25">
      <c r="A216" s="299"/>
      <c r="B216" s="18" t="s">
        <v>11</v>
      </c>
      <c r="C216" s="233"/>
      <c r="D216" s="12"/>
      <c r="E216" s="12"/>
      <c r="F216" s="12"/>
      <c r="G216" s="168"/>
      <c r="H216" s="11" t="s">
        <v>374</v>
      </c>
      <c r="I216" s="12" t="s">
        <v>21</v>
      </c>
      <c r="J216" s="12">
        <v>82</v>
      </c>
      <c r="K216" s="12">
        <v>81</v>
      </c>
      <c r="L216" s="11" t="s">
        <v>378</v>
      </c>
      <c r="M216" s="157"/>
    </row>
    <row r="217" spans="1:13" ht="105" x14ac:dyDescent="0.25">
      <c r="A217" s="299"/>
      <c r="B217" s="18" t="s">
        <v>12</v>
      </c>
      <c r="C217" s="233"/>
      <c r="D217" s="12">
        <v>4897.8999999999996</v>
      </c>
      <c r="E217" s="12">
        <v>4897.8999999999996</v>
      </c>
      <c r="F217" s="12">
        <v>4827.54</v>
      </c>
      <c r="G217" s="168"/>
      <c r="H217" s="11" t="s">
        <v>375</v>
      </c>
      <c r="I217" s="12" t="s">
        <v>21</v>
      </c>
      <c r="J217" s="12">
        <v>36</v>
      </c>
      <c r="K217" s="12">
        <v>36</v>
      </c>
      <c r="L217" s="12" t="s">
        <v>97</v>
      </c>
      <c r="M217" s="157"/>
    </row>
    <row r="218" spans="1:13" ht="88.5" customHeight="1" x14ac:dyDescent="0.25">
      <c r="A218" s="299"/>
      <c r="B218" s="18" t="s">
        <v>13</v>
      </c>
      <c r="C218" s="233"/>
      <c r="D218" s="12"/>
      <c r="E218" s="12"/>
      <c r="F218" s="12"/>
      <c r="G218" s="169"/>
      <c r="H218" s="11" t="s">
        <v>376</v>
      </c>
      <c r="I218" s="12" t="s">
        <v>21</v>
      </c>
      <c r="J218" s="12">
        <v>46</v>
      </c>
      <c r="K218" s="12">
        <v>45.7</v>
      </c>
      <c r="L218" s="11" t="s">
        <v>379</v>
      </c>
      <c r="M218" s="157"/>
    </row>
    <row r="219" spans="1:13" ht="88.5" customHeight="1" x14ac:dyDescent="0.25">
      <c r="A219" s="299"/>
      <c r="B219" s="224"/>
      <c r="C219" s="141"/>
      <c r="D219" s="141"/>
      <c r="E219" s="141"/>
      <c r="F219" s="141"/>
      <c r="G219" s="141"/>
      <c r="H219" s="233" t="s">
        <v>377</v>
      </c>
      <c r="I219" s="271"/>
      <c r="J219" s="271"/>
      <c r="K219" s="271"/>
      <c r="L219" s="271"/>
      <c r="M219" s="158"/>
    </row>
    <row r="220" spans="1:13" ht="33" customHeight="1" thickBot="1" x14ac:dyDescent="0.3">
      <c r="A220" s="305"/>
      <c r="B220" s="19" t="s">
        <v>115</v>
      </c>
      <c r="C220" s="308" t="s">
        <v>120</v>
      </c>
      <c r="D220" s="309"/>
      <c r="E220" s="309"/>
      <c r="F220" s="309"/>
      <c r="G220" s="309"/>
      <c r="H220" s="309"/>
      <c r="I220" s="309"/>
      <c r="J220" s="309"/>
      <c r="K220" s="309"/>
      <c r="L220" s="309"/>
      <c r="M220" s="310"/>
    </row>
    <row r="221" spans="1:13" ht="71.25" customHeight="1" x14ac:dyDescent="0.25">
      <c r="A221" s="209" t="s">
        <v>116</v>
      </c>
      <c r="B221" s="13" t="s">
        <v>117</v>
      </c>
      <c r="C221" s="205" t="s">
        <v>83</v>
      </c>
      <c r="D221" s="14">
        <f>D223+D224</f>
        <v>32806.701999999997</v>
      </c>
      <c r="E221" s="14">
        <f>E223+E224</f>
        <v>32806.701999999997</v>
      </c>
      <c r="F221" s="14">
        <f>F223+F224</f>
        <v>31840.978999999999</v>
      </c>
      <c r="G221" s="15">
        <f>F221/E221</f>
        <v>0.97056324040130582</v>
      </c>
      <c r="H221" s="307" t="s">
        <v>121</v>
      </c>
      <c r="I221" s="307"/>
      <c r="J221" s="307"/>
      <c r="K221" s="307"/>
      <c r="L221" s="307"/>
      <c r="M221" s="156" t="s">
        <v>342</v>
      </c>
    </row>
    <row r="222" spans="1:13" ht="45" x14ac:dyDescent="0.25">
      <c r="A222" s="227"/>
      <c r="B222" s="11" t="s">
        <v>105</v>
      </c>
      <c r="C222" s="233"/>
      <c r="D222" s="17"/>
      <c r="E222" s="17"/>
      <c r="F222" s="17"/>
      <c r="G222" s="143" t="s">
        <v>381</v>
      </c>
      <c r="H222" s="284"/>
      <c r="I222" s="284"/>
      <c r="J222" s="284"/>
      <c r="K222" s="284"/>
      <c r="L222" s="284"/>
      <c r="M222" s="157"/>
    </row>
    <row r="223" spans="1:13" ht="90.75" customHeight="1" x14ac:dyDescent="0.25">
      <c r="A223" s="227"/>
      <c r="B223" s="18" t="s">
        <v>11</v>
      </c>
      <c r="C223" s="233"/>
      <c r="D223" s="17">
        <v>4895.009</v>
      </c>
      <c r="E223" s="17">
        <v>4895.009</v>
      </c>
      <c r="F223" s="17">
        <v>4281.01</v>
      </c>
      <c r="G223" s="144"/>
      <c r="H223" s="284"/>
      <c r="I223" s="284"/>
      <c r="J223" s="284"/>
      <c r="K223" s="284"/>
      <c r="L223" s="284"/>
      <c r="M223" s="157"/>
    </row>
    <row r="224" spans="1:13" ht="69.75" customHeight="1" x14ac:dyDescent="0.25">
      <c r="A224" s="227"/>
      <c r="B224" s="18" t="s">
        <v>12</v>
      </c>
      <c r="C224" s="233"/>
      <c r="D224" s="17">
        <v>27911.692999999999</v>
      </c>
      <c r="E224" s="17">
        <v>27911.692999999999</v>
      </c>
      <c r="F224" s="17">
        <v>27559.969000000001</v>
      </c>
      <c r="G224" s="144"/>
      <c r="H224" s="284"/>
      <c r="I224" s="284"/>
      <c r="J224" s="284"/>
      <c r="K224" s="284"/>
      <c r="L224" s="284"/>
      <c r="M224" s="157"/>
    </row>
    <row r="225" spans="1:13" ht="95.25" customHeight="1" x14ac:dyDescent="0.25">
      <c r="A225" s="227"/>
      <c r="B225" s="18" t="s">
        <v>13</v>
      </c>
      <c r="C225" s="233"/>
      <c r="D225" s="30"/>
      <c r="E225" s="30"/>
      <c r="F225" s="30"/>
      <c r="G225" s="145"/>
      <c r="H225" s="284"/>
      <c r="I225" s="284"/>
      <c r="J225" s="284"/>
      <c r="K225" s="284"/>
      <c r="L225" s="284"/>
      <c r="M225" s="158"/>
    </row>
    <row r="226" spans="1:13" ht="63.75" customHeight="1" thickBot="1" x14ac:dyDescent="0.3">
      <c r="A226" s="306"/>
      <c r="B226" s="22" t="s">
        <v>382</v>
      </c>
      <c r="C226" s="181" t="s">
        <v>380</v>
      </c>
      <c r="D226" s="182"/>
      <c r="E226" s="182"/>
      <c r="F226" s="182"/>
      <c r="G226" s="182"/>
      <c r="H226" s="182"/>
      <c r="I226" s="182"/>
      <c r="J226" s="182"/>
      <c r="K226" s="182"/>
      <c r="L226" s="182"/>
      <c r="M226" s="160"/>
    </row>
    <row r="227" spans="1:13" ht="105" x14ac:dyDescent="0.25">
      <c r="A227" s="234" t="s">
        <v>118</v>
      </c>
      <c r="B227" s="13" t="s">
        <v>128</v>
      </c>
      <c r="C227" s="167" t="s">
        <v>462</v>
      </c>
      <c r="D227" s="14">
        <f>D230</f>
        <v>35967.72133</v>
      </c>
      <c r="E227" s="14">
        <f>E230</f>
        <v>35967.72133</v>
      </c>
      <c r="F227" s="14">
        <f>F230</f>
        <v>34387.487370000003</v>
      </c>
      <c r="G227" s="15">
        <f>F227/E227</f>
        <v>0.95606521899173091</v>
      </c>
      <c r="H227" s="10" t="s">
        <v>137</v>
      </c>
      <c r="I227" s="5" t="s">
        <v>25</v>
      </c>
      <c r="J227" s="8">
        <v>28</v>
      </c>
      <c r="K227" s="8">
        <v>10</v>
      </c>
      <c r="L227" s="21"/>
      <c r="M227" s="150" t="s">
        <v>448</v>
      </c>
    </row>
    <row r="228" spans="1:13" ht="45" x14ac:dyDescent="0.25">
      <c r="A228" s="299"/>
      <c r="B228" s="11" t="s">
        <v>105</v>
      </c>
      <c r="C228" s="168"/>
      <c r="D228" s="17"/>
      <c r="E228" s="17"/>
      <c r="F228" s="33"/>
      <c r="G228" s="221" t="s">
        <v>392</v>
      </c>
      <c r="H228" s="96" t="s">
        <v>129</v>
      </c>
      <c r="I228" s="12" t="s">
        <v>25</v>
      </c>
      <c r="J228" s="6">
        <v>3</v>
      </c>
      <c r="K228" s="6">
        <v>1</v>
      </c>
      <c r="L228" s="11" t="s">
        <v>133</v>
      </c>
      <c r="M228" s="151"/>
    </row>
    <row r="229" spans="1:13" ht="45" x14ac:dyDescent="0.25">
      <c r="A229" s="299"/>
      <c r="B229" s="18" t="s">
        <v>11</v>
      </c>
      <c r="C229" s="168"/>
      <c r="D229" s="17"/>
      <c r="E229" s="17"/>
      <c r="F229" s="33"/>
      <c r="G229" s="147"/>
      <c r="H229" s="11" t="s">
        <v>130</v>
      </c>
      <c r="I229" s="12" t="s">
        <v>25</v>
      </c>
      <c r="J229" s="6">
        <v>5</v>
      </c>
      <c r="K229" s="6">
        <v>3</v>
      </c>
      <c r="L229" s="11" t="s">
        <v>132</v>
      </c>
      <c r="M229" s="151"/>
    </row>
    <row r="230" spans="1:13" ht="64.5" customHeight="1" x14ac:dyDescent="0.25">
      <c r="A230" s="299"/>
      <c r="B230" s="18" t="s">
        <v>12</v>
      </c>
      <c r="C230" s="168"/>
      <c r="D230" s="17">
        <v>35967.72133</v>
      </c>
      <c r="E230" s="17">
        <v>35967.72133</v>
      </c>
      <c r="F230" s="33">
        <v>34387.487370000003</v>
      </c>
      <c r="G230" s="147"/>
      <c r="H230" s="11" t="s">
        <v>144</v>
      </c>
      <c r="I230" s="12" t="s">
        <v>25</v>
      </c>
      <c r="J230" s="6">
        <v>10</v>
      </c>
      <c r="K230" s="6">
        <v>2</v>
      </c>
      <c r="L230" s="11" t="s">
        <v>165</v>
      </c>
      <c r="M230" s="151"/>
    </row>
    <row r="231" spans="1:13" ht="45" x14ac:dyDescent="0.25">
      <c r="A231" s="299"/>
      <c r="B231" s="18" t="s">
        <v>13</v>
      </c>
      <c r="C231" s="169"/>
      <c r="D231" s="12"/>
      <c r="E231" s="12"/>
      <c r="F231" s="75"/>
      <c r="G231" s="147"/>
      <c r="H231" s="11" t="s">
        <v>134</v>
      </c>
      <c r="I231" s="12" t="s">
        <v>25</v>
      </c>
      <c r="J231" s="6">
        <v>3</v>
      </c>
      <c r="K231" s="6">
        <v>4</v>
      </c>
      <c r="L231" s="12" t="s">
        <v>97</v>
      </c>
      <c r="M231" s="151"/>
    </row>
    <row r="232" spans="1:13" ht="90" x14ac:dyDescent="0.25">
      <c r="A232" s="299"/>
      <c r="B232" s="172"/>
      <c r="C232" s="173"/>
      <c r="D232" s="173"/>
      <c r="E232" s="173"/>
      <c r="F232" s="173"/>
      <c r="G232" s="147"/>
      <c r="H232" s="97" t="s">
        <v>135</v>
      </c>
      <c r="I232" s="12" t="s">
        <v>25</v>
      </c>
      <c r="J232" s="6">
        <v>5</v>
      </c>
      <c r="K232" s="6">
        <v>0</v>
      </c>
      <c r="L232" s="11" t="s">
        <v>383</v>
      </c>
      <c r="M232" s="151"/>
    </row>
    <row r="233" spans="1:13" ht="45" x14ac:dyDescent="0.25">
      <c r="A233" s="299"/>
      <c r="B233" s="174"/>
      <c r="C233" s="175"/>
      <c r="D233" s="175"/>
      <c r="E233" s="175"/>
      <c r="F233" s="175"/>
      <c r="G233" s="147"/>
      <c r="H233" s="11" t="s">
        <v>136</v>
      </c>
      <c r="I233" s="12" t="s">
        <v>25</v>
      </c>
      <c r="J233" s="6">
        <v>2</v>
      </c>
      <c r="K233" s="6">
        <v>0</v>
      </c>
      <c r="L233" s="11" t="s">
        <v>384</v>
      </c>
      <c r="M233" s="151"/>
    </row>
    <row r="234" spans="1:13" ht="45" x14ac:dyDescent="0.25">
      <c r="A234" s="299"/>
      <c r="B234" s="174"/>
      <c r="C234" s="175"/>
      <c r="D234" s="175"/>
      <c r="E234" s="175"/>
      <c r="F234" s="175"/>
      <c r="G234" s="147"/>
      <c r="H234" s="11" t="s">
        <v>138</v>
      </c>
      <c r="I234" s="12" t="s">
        <v>25</v>
      </c>
      <c r="J234" s="6">
        <v>78</v>
      </c>
      <c r="K234" s="6">
        <v>84</v>
      </c>
      <c r="L234" s="12" t="s">
        <v>97</v>
      </c>
      <c r="M234" s="151"/>
    </row>
    <row r="235" spans="1:13" ht="75" x14ac:dyDescent="0.25">
      <c r="A235" s="299"/>
      <c r="B235" s="174"/>
      <c r="C235" s="175"/>
      <c r="D235" s="175"/>
      <c r="E235" s="175"/>
      <c r="F235" s="175"/>
      <c r="G235" s="147"/>
      <c r="H235" s="11" t="s">
        <v>139</v>
      </c>
      <c r="I235" s="12" t="s">
        <v>25</v>
      </c>
      <c r="J235" s="6">
        <v>10</v>
      </c>
      <c r="K235" s="6">
        <v>12</v>
      </c>
      <c r="L235" s="12" t="s">
        <v>97</v>
      </c>
      <c r="M235" s="151"/>
    </row>
    <row r="236" spans="1:13" ht="186" customHeight="1" x14ac:dyDescent="0.25">
      <c r="A236" s="299"/>
      <c r="B236" s="174"/>
      <c r="C236" s="175"/>
      <c r="D236" s="175"/>
      <c r="E236" s="175"/>
      <c r="F236" s="175"/>
      <c r="G236" s="147"/>
      <c r="H236" s="96" t="s">
        <v>387</v>
      </c>
      <c r="I236" s="12" t="s">
        <v>25</v>
      </c>
      <c r="J236" s="6">
        <v>20</v>
      </c>
      <c r="K236" s="6">
        <v>0</v>
      </c>
      <c r="L236" s="7" t="s">
        <v>388</v>
      </c>
      <c r="M236" s="151"/>
    </row>
    <row r="237" spans="1:13" ht="175.5" customHeight="1" x14ac:dyDescent="0.25">
      <c r="A237" s="299"/>
      <c r="B237" s="174"/>
      <c r="C237" s="175"/>
      <c r="D237" s="175"/>
      <c r="E237" s="175"/>
      <c r="F237" s="175"/>
      <c r="G237" s="147"/>
      <c r="H237" s="11" t="s">
        <v>140</v>
      </c>
      <c r="I237" s="12" t="s">
        <v>25</v>
      </c>
      <c r="J237" s="6">
        <v>20</v>
      </c>
      <c r="K237" s="6">
        <v>10</v>
      </c>
      <c r="L237" s="9" t="s">
        <v>385</v>
      </c>
      <c r="M237" s="151"/>
    </row>
    <row r="238" spans="1:13" ht="105" x14ac:dyDescent="0.25">
      <c r="A238" s="299"/>
      <c r="B238" s="174"/>
      <c r="C238" s="175"/>
      <c r="D238" s="175"/>
      <c r="E238" s="175"/>
      <c r="F238" s="175"/>
      <c r="G238" s="147"/>
      <c r="H238" s="11" t="s">
        <v>141</v>
      </c>
      <c r="I238" s="12" t="s">
        <v>25</v>
      </c>
      <c r="J238" s="6">
        <v>20</v>
      </c>
      <c r="K238" s="6">
        <v>57</v>
      </c>
      <c r="L238" s="11" t="s">
        <v>97</v>
      </c>
      <c r="M238" s="151"/>
    </row>
    <row r="239" spans="1:13" ht="90" x14ac:dyDescent="0.25">
      <c r="A239" s="299"/>
      <c r="B239" s="174"/>
      <c r="C239" s="175"/>
      <c r="D239" s="175"/>
      <c r="E239" s="175"/>
      <c r="F239" s="175"/>
      <c r="G239" s="147"/>
      <c r="H239" s="11" t="s">
        <v>386</v>
      </c>
      <c r="I239" s="12" t="s">
        <v>25</v>
      </c>
      <c r="J239" s="6">
        <v>1</v>
      </c>
      <c r="K239" s="6">
        <v>0</v>
      </c>
      <c r="L239" s="11" t="s">
        <v>131</v>
      </c>
      <c r="M239" s="151"/>
    </row>
    <row r="240" spans="1:13" ht="60" x14ac:dyDescent="0.25">
      <c r="A240" s="299"/>
      <c r="B240" s="174"/>
      <c r="C240" s="175"/>
      <c r="D240" s="175"/>
      <c r="E240" s="175"/>
      <c r="F240" s="175"/>
      <c r="G240" s="147"/>
      <c r="H240" s="11" t="s">
        <v>142</v>
      </c>
      <c r="I240" s="12" t="s">
        <v>25</v>
      </c>
      <c r="J240" s="6">
        <v>5</v>
      </c>
      <c r="K240" s="6">
        <v>5</v>
      </c>
      <c r="L240" s="11" t="s">
        <v>97</v>
      </c>
      <c r="M240" s="151"/>
    </row>
    <row r="241" spans="1:13" ht="138.75" customHeight="1" x14ac:dyDescent="0.25">
      <c r="A241" s="299"/>
      <c r="B241" s="174"/>
      <c r="C241" s="175"/>
      <c r="D241" s="175"/>
      <c r="E241" s="175"/>
      <c r="F241" s="175"/>
      <c r="G241" s="147"/>
      <c r="H241" s="97" t="s">
        <v>449</v>
      </c>
      <c r="I241" s="6" t="s">
        <v>25</v>
      </c>
      <c r="J241" s="6">
        <v>1</v>
      </c>
      <c r="K241" s="6">
        <v>0</v>
      </c>
      <c r="L241" s="7" t="s">
        <v>131</v>
      </c>
      <c r="M241" s="151"/>
    </row>
    <row r="242" spans="1:13" ht="139.5" customHeight="1" x14ac:dyDescent="0.25">
      <c r="A242" s="299"/>
      <c r="B242" s="174"/>
      <c r="C242" s="175"/>
      <c r="D242" s="175"/>
      <c r="E242" s="175"/>
      <c r="F242" s="175"/>
      <c r="G242" s="147"/>
      <c r="H242" s="11" t="s">
        <v>145</v>
      </c>
      <c r="I242" s="12" t="s">
        <v>25</v>
      </c>
      <c r="J242" s="6">
        <v>1</v>
      </c>
      <c r="K242" s="6">
        <v>0</v>
      </c>
      <c r="L242" s="7" t="s">
        <v>131</v>
      </c>
      <c r="M242" s="151"/>
    </row>
    <row r="243" spans="1:13" ht="61.5" customHeight="1" x14ac:dyDescent="0.25">
      <c r="A243" s="299"/>
      <c r="B243" s="174"/>
      <c r="C243" s="175"/>
      <c r="D243" s="175"/>
      <c r="E243" s="175"/>
      <c r="F243" s="175"/>
      <c r="G243" s="147"/>
      <c r="H243" s="7" t="s">
        <v>146</v>
      </c>
      <c r="I243" s="12" t="s">
        <v>25</v>
      </c>
      <c r="J243" s="6">
        <v>1</v>
      </c>
      <c r="K243" s="6">
        <v>0</v>
      </c>
      <c r="L243" s="11" t="s">
        <v>131</v>
      </c>
      <c r="M243" s="151"/>
    </row>
    <row r="244" spans="1:13" ht="50.25" customHeight="1" x14ac:dyDescent="0.25">
      <c r="A244" s="299"/>
      <c r="B244" s="174"/>
      <c r="C244" s="175"/>
      <c r="D244" s="175"/>
      <c r="E244" s="175"/>
      <c r="F244" s="175"/>
      <c r="G244" s="147"/>
      <c r="H244" s="7" t="s">
        <v>391</v>
      </c>
      <c r="I244" s="12" t="s">
        <v>25</v>
      </c>
      <c r="J244" s="6">
        <v>1</v>
      </c>
      <c r="K244" s="6">
        <v>0</v>
      </c>
      <c r="L244" s="11" t="s">
        <v>131</v>
      </c>
      <c r="M244" s="151"/>
    </row>
    <row r="245" spans="1:13" ht="24.75" customHeight="1" x14ac:dyDescent="0.25">
      <c r="A245" s="299"/>
      <c r="B245" s="176"/>
      <c r="C245" s="177"/>
      <c r="D245" s="177"/>
      <c r="E245" s="177"/>
      <c r="F245" s="177"/>
      <c r="G245" s="222"/>
      <c r="H245" s="233" t="s">
        <v>389</v>
      </c>
      <c r="I245" s="141"/>
      <c r="J245" s="141"/>
      <c r="K245" s="141"/>
      <c r="L245" s="141"/>
      <c r="M245" s="223"/>
    </row>
    <row r="246" spans="1:13" ht="29.25" thickBot="1" x14ac:dyDescent="0.3">
      <c r="A246" s="300"/>
      <c r="B246" s="22" t="s">
        <v>18</v>
      </c>
      <c r="C246" s="153" t="s">
        <v>390</v>
      </c>
      <c r="D246" s="154"/>
      <c r="E246" s="154"/>
      <c r="F246" s="154"/>
      <c r="G246" s="154"/>
      <c r="H246" s="154"/>
      <c r="I246" s="154"/>
      <c r="J246" s="154"/>
      <c r="K246" s="154"/>
      <c r="L246" s="154"/>
      <c r="M246" s="155"/>
    </row>
    <row r="247" spans="1:13" ht="186" x14ac:dyDescent="0.25">
      <c r="A247" s="301" t="s">
        <v>143</v>
      </c>
      <c r="B247" s="13" t="s">
        <v>147</v>
      </c>
      <c r="C247" s="167" t="s">
        <v>67</v>
      </c>
      <c r="D247" s="14">
        <f>D250</f>
        <v>80</v>
      </c>
      <c r="E247" s="14">
        <f>E250</f>
        <v>80</v>
      </c>
      <c r="F247" s="14">
        <f>F250</f>
        <v>60</v>
      </c>
      <c r="G247" s="15">
        <f>F247/E247</f>
        <v>0.75</v>
      </c>
      <c r="H247" s="16" t="s">
        <v>395</v>
      </c>
      <c r="I247" s="5" t="s">
        <v>25</v>
      </c>
      <c r="J247" s="5">
        <v>0</v>
      </c>
      <c r="K247" s="5">
        <v>5</v>
      </c>
      <c r="L247" s="10" t="s">
        <v>131</v>
      </c>
      <c r="M247" s="156" t="s">
        <v>401</v>
      </c>
    </row>
    <row r="248" spans="1:13" ht="45" x14ac:dyDescent="0.25">
      <c r="A248" s="302"/>
      <c r="B248" s="11" t="s">
        <v>105</v>
      </c>
      <c r="C248" s="144"/>
      <c r="D248" s="17"/>
      <c r="E248" s="17"/>
      <c r="F248" s="17"/>
      <c r="G248" s="143" t="s">
        <v>400</v>
      </c>
      <c r="H248" s="11" t="s">
        <v>396</v>
      </c>
      <c r="I248" s="12" t="s">
        <v>20</v>
      </c>
      <c r="J248" s="12">
        <v>10</v>
      </c>
      <c r="K248" s="12">
        <v>17</v>
      </c>
      <c r="L248" s="11" t="s">
        <v>393</v>
      </c>
      <c r="M248" s="157"/>
    </row>
    <row r="249" spans="1:13" ht="50.25" customHeight="1" x14ac:dyDescent="0.25">
      <c r="A249" s="302"/>
      <c r="B249" s="18" t="s">
        <v>11</v>
      </c>
      <c r="C249" s="144"/>
      <c r="D249" s="17"/>
      <c r="E249" s="17"/>
      <c r="F249" s="17"/>
      <c r="G249" s="144"/>
      <c r="H249" s="11" t="s">
        <v>397</v>
      </c>
      <c r="I249" s="12" t="s">
        <v>20</v>
      </c>
      <c r="J249" s="12">
        <v>0</v>
      </c>
      <c r="K249" s="12">
        <v>1</v>
      </c>
      <c r="L249" s="11" t="s">
        <v>131</v>
      </c>
      <c r="M249" s="157"/>
    </row>
    <row r="250" spans="1:13" ht="120" x14ac:dyDescent="0.25">
      <c r="A250" s="302"/>
      <c r="B250" s="18" t="s">
        <v>12</v>
      </c>
      <c r="C250" s="144"/>
      <c r="D250" s="17">
        <v>80</v>
      </c>
      <c r="E250" s="17">
        <v>80</v>
      </c>
      <c r="F250" s="17">
        <v>60</v>
      </c>
      <c r="G250" s="144"/>
      <c r="H250" s="11" t="s">
        <v>398</v>
      </c>
      <c r="I250" s="12" t="s">
        <v>21</v>
      </c>
      <c r="J250" s="12">
        <v>40.5</v>
      </c>
      <c r="K250" s="12">
        <v>40.5</v>
      </c>
      <c r="L250" s="12" t="s">
        <v>97</v>
      </c>
      <c r="M250" s="157"/>
    </row>
    <row r="251" spans="1:13" ht="135" x14ac:dyDescent="0.25">
      <c r="A251" s="302"/>
      <c r="B251" s="18" t="s">
        <v>13</v>
      </c>
      <c r="C251" s="145"/>
      <c r="D251" s="12"/>
      <c r="E251" s="12"/>
      <c r="F251" s="12"/>
      <c r="G251" s="144"/>
      <c r="H251" s="11" t="s">
        <v>399</v>
      </c>
      <c r="I251" s="12" t="s">
        <v>21</v>
      </c>
      <c r="J251" s="12">
        <v>15</v>
      </c>
      <c r="K251" s="12">
        <v>15</v>
      </c>
      <c r="L251" s="12" t="s">
        <v>97</v>
      </c>
      <c r="M251" s="157"/>
    </row>
    <row r="252" spans="1:13" ht="22.5" customHeight="1" x14ac:dyDescent="0.25">
      <c r="A252" s="302"/>
      <c r="B252" s="224"/>
      <c r="C252" s="141"/>
      <c r="D252" s="141"/>
      <c r="E252" s="141"/>
      <c r="F252" s="141"/>
      <c r="G252" s="145"/>
      <c r="H252" s="215" t="s">
        <v>394</v>
      </c>
      <c r="I252" s="141"/>
      <c r="J252" s="141"/>
      <c r="K252" s="141"/>
      <c r="L252" s="141"/>
      <c r="M252" s="158"/>
    </row>
    <row r="253" spans="1:13" ht="29.25" thickBot="1" x14ac:dyDescent="0.3">
      <c r="A253" s="303"/>
      <c r="B253" s="22" t="s">
        <v>18</v>
      </c>
      <c r="C253" s="159" t="s">
        <v>457</v>
      </c>
      <c r="D253" s="159"/>
      <c r="E253" s="159"/>
      <c r="F253" s="159"/>
      <c r="G253" s="159"/>
      <c r="H253" s="159"/>
      <c r="I253" s="159"/>
      <c r="J253" s="159"/>
      <c r="K253" s="159"/>
      <c r="L253" s="159"/>
      <c r="M253" s="160"/>
    </row>
    <row r="254" spans="1:13" ht="135" customHeight="1" x14ac:dyDescent="0.25">
      <c r="A254" s="304" t="s">
        <v>148</v>
      </c>
      <c r="B254" s="13" t="s">
        <v>149</v>
      </c>
      <c r="C254" s="167" t="s">
        <v>405</v>
      </c>
      <c r="D254" s="14">
        <f>D256+D257+0</f>
        <v>268276.33415000001</v>
      </c>
      <c r="E254" s="14">
        <f>E256+E257+0</f>
        <v>268276.33415000001</v>
      </c>
      <c r="F254" s="14">
        <f>F256+F257+0</f>
        <v>103794.68472</v>
      </c>
      <c r="G254" s="15">
        <f>F254/E254</f>
        <v>0.38689467354196738</v>
      </c>
      <c r="H254" s="10" t="s">
        <v>402</v>
      </c>
      <c r="I254" s="5" t="s">
        <v>21</v>
      </c>
      <c r="J254" s="5">
        <v>41.5</v>
      </c>
      <c r="K254" s="5">
        <v>41.5</v>
      </c>
      <c r="L254" s="5" t="s">
        <v>97</v>
      </c>
      <c r="M254" s="311"/>
    </row>
    <row r="255" spans="1:13" ht="45" x14ac:dyDescent="0.25">
      <c r="A255" s="238"/>
      <c r="B255" s="11" t="s">
        <v>105</v>
      </c>
      <c r="C255" s="168"/>
      <c r="D255" s="17"/>
      <c r="E255" s="17"/>
      <c r="F255" s="17"/>
      <c r="G255" s="293"/>
      <c r="H255" s="141"/>
      <c r="I255" s="141"/>
      <c r="J255" s="141"/>
      <c r="K255" s="141"/>
      <c r="L255" s="141"/>
      <c r="M255" s="312"/>
    </row>
    <row r="256" spans="1:13" ht="25.5" x14ac:dyDescent="0.25">
      <c r="A256" s="238"/>
      <c r="B256" s="18" t="s">
        <v>11</v>
      </c>
      <c r="C256" s="168"/>
      <c r="D256" s="17">
        <f>D268</f>
        <v>223288.50717</v>
      </c>
      <c r="E256" s="17">
        <f>E268</f>
        <v>223288.50717</v>
      </c>
      <c r="F256" s="17">
        <f>F268</f>
        <v>66698.087780000002</v>
      </c>
      <c r="G256" s="141"/>
      <c r="H256" s="141"/>
      <c r="I256" s="141"/>
      <c r="J256" s="141"/>
      <c r="K256" s="141"/>
      <c r="L256" s="141"/>
      <c r="M256" s="312"/>
    </row>
    <row r="257" spans="1:13" ht="25.5" x14ac:dyDescent="0.25">
      <c r="A257" s="238"/>
      <c r="B257" s="18" t="s">
        <v>12</v>
      </c>
      <c r="C257" s="168"/>
      <c r="D257" s="17">
        <f>D269+D280</f>
        <v>44987.826979999998</v>
      </c>
      <c r="E257" s="17">
        <f>E269+E280</f>
        <v>44987.826979999998</v>
      </c>
      <c r="F257" s="17">
        <f>F269+F280</f>
        <v>37096.596940000003</v>
      </c>
      <c r="G257" s="141"/>
      <c r="H257" s="141"/>
      <c r="I257" s="141"/>
      <c r="J257" s="141"/>
      <c r="K257" s="141"/>
      <c r="L257" s="141"/>
      <c r="M257" s="312"/>
    </row>
    <row r="258" spans="1:13" x14ac:dyDescent="0.25">
      <c r="A258" s="238"/>
      <c r="B258" s="18" t="s">
        <v>13</v>
      </c>
      <c r="C258" s="169"/>
      <c r="D258" s="30"/>
      <c r="E258" s="30"/>
      <c r="F258" s="30"/>
      <c r="G258" s="141"/>
      <c r="H258" s="141"/>
      <c r="I258" s="141"/>
      <c r="J258" s="141"/>
      <c r="K258" s="141"/>
      <c r="L258" s="141"/>
      <c r="M258" s="312"/>
    </row>
    <row r="259" spans="1:13" ht="29.25" thickBot="1" x14ac:dyDescent="0.3">
      <c r="A259" s="239"/>
      <c r="B259" s="22" t="s">
        <v>18</v>
      </c>
      <c r="C259" s="159" t="s">
        <v>458</v>
      </c>
      <c r="D259" s="159"/>
      <c r="E259" s="159"/>
      <c r="F259" s="159"/>
      <c r="G259" s="159"/>
      <c r="H259" s="159"/>
      <c r="I259" s="159"/>
      <c r="J259" s="159"/>
      <c r="K259" s="159"/>
      <c r="L259" s="159"/>
      <c r="M259" s="160"/>
    </row>
    <row r="260" spans="1:13" ht="60" x14ac:dyDescent="0.25">
      <c r="A260" s="165" t="s">
        <v>150</v>
      </c>
      <c r="B260" s="13" t="s">
        <v>151</v>
      </c>
      <c r="C260" s="167" t="s">
        <v>405</v>
      </c>
      <c r="D260" s="5"/>
      <c r="E260" s="5"/>
      <c r="F260" s="5"/>
      <c r="G260" s="5"/>
      <c r="H260" s="10" t="s">
        <v>403</v>
      </c>
      <c r="I260" s="5" t="s">
        <v>21</v>
      </c>
      <c r="J260" s="317" t="s">
        <v>154</v>
      </c>
      <c r="K260" s="318"/>
      <c r="L260" s="319"/>
      <c r="M260" s="156" t="s">
        <v>367</v>
      </c>
    </row>
    <row r="261" spans="1:13" ht="60" x14ac:dyDescent="0.25">
      <c r="A261" s="197"/>
      <c r="B261" s="76" t="s">
        <v>105</v>
      </c>
      <c r="C261" s="168"/>
      <c r="D261" s="12"/>
      <c r="E261" s="12"/>
      <c r="F261" s="12"/>
      <c r="G261" s="182" t="s">
        <v>306</v>
      </c>
      <c r="H261" s="11" t="s">
        <v>404</v>
      </c>
      <c r="I261" s="12" t="s">
        <v>21</v>
      </c>
      <c r="J261" s="320"/>
      <c r="K261" s="321"/>
      <c r="L261" s="322"/>
      <c r="M261" s="157"/>
    </row>
    <row r="262" spans="1:13" ht="25.5" x14ac:dyDescent="0.25">
      <c r="A262" s="197"/>
      <c r="B262" s="18" t="s">
        <v>11</v>
      </c>
      <c r="C262" s="168"/>
      <c r="D262" s="12"/>
      <c r="E262" s="12"/>
      <c r="F262" s="12"/>
      <c r="G262" s="168"/>
      <c r="H262" s="314"/>
      <c r="I262" s="285"/>
      <c r="J262" s="285"/>
      <c r="K262" s="285"/>
      <c r="L262" s="285"/>
      <c r="M262" s="157"/>
    </row>
    <row r="263" spans="1:13" ht="25.5" x14ac:dyDescent="0.25">
      <c r="A263" s="197"/>
      <c r="B263" s="18" t="s">
        <v>12</v>
      </c>
      <c r="C263" s="168"/>
      <c r="D263" s="12"/>
      <c r="E263" s="12"/>
      <c r="F263" s="12"/>
      <c r="G263" s="168"/>
      <c r="H263" s="315"/>
      <c r="I263" s="316"/>
      <c r="J263" s="316"/>
      <c r="K263" s="316"/>
      <c r="L263" s="316"/>
      <c r="M263" s="157"/>
    </row>
    <row r="264" spans="1:13" x14ac:dyDescent="0.25">
      <c r="A264" s="197"/>
      <c r="B264" s="18" t="s">
        <v>13</v>
      </c>
      <c r="C264" s="169"/>
      <c r="D264" s="17"/>
      <c r="E264" s="17"/>
      <c r="F264" s="17"/>
      <c r="G264" s="169"/>
      <c r="H264" s="286"/>
      <c r="I264" s="287"/>
      <c r="J264" s="287"/>
      <c r="K264" s="287"/>
      <c r="L264" s="287"/>
      <c r="M264" s="158"/>
    </row>
    <row r="265" spans="1:13" ht="29.25" thickBot="1" x14ac:dyDescent="0.3">
      <c r="A265" s="197"/>
      <c r="B265" s="22" t="s">
        <v>152</v>
      </c>
      <c r="C265" s="159" t="s">
        <v>153</v>
      </c>
      <c r="D265" s="159"/>
      <c r="E265" s="159"/>
      <c r="F265" s="159"/>
      <c r="G265" s="159"/>
      <c r="H265" s="159"/>
      <c r="I265" s="159"/>
      <c r="J265" s="159"/>
      <c r="K265" s="159"/>
      <c r="L265" s="159"/>
      <c r="M265" s="323"/>
    </row>
    <row r="266" spans="1:13" ht="210" customHeight="1" x14ac:dyDescent="0.25">
      <c r="A266" s="209" t="s">
        <v>155</v>
      </c>
      <c r="B266" s="74" t="s">
        <v>156</v>
      </c>
      <c r="C266" s="167" t="s">
        <v>405</v>
      </c>
      <c r="D266" s="77">
        <f>D268+D269</f>
        <v>268091.73414999997</v>
      </c>
      <c r="E266" s="77">
        <f>E268+E269</f>
        <v>268091.73414999997</v>
      </c>
      <c r="F266" s="77">
        <f>F268+F269</f>
        <v>103794.68472</v>
      </c>
      <c r="G266" s="78">
        <f>F266/E266</f>
        <v>0.38716107771501024</v>
      </c>
      <c r="H266" s="107" t="s">
        <v>406</v>
      </c>
      <c r="I266" s="103" t="s">
        <v>81</v>
      </c>
      <c r="J266" s="107">
        <v>3.78</v>
      </c>
      <c r="K266" s="107">
        <v>3.64</v>
      </c>
      <c r="L266" s="79" t="s">
        <v>187</v>
      </c>
      <c r="M266" s="150" t="s">
        <v>468</v>
      </c>
    </row>
    <row r="267" spans="1:13" ht="285" x14ac:dyDescent="0.25">
      <c r="A267" s="288"/>
      <c r="B267" s="109" t="s">
        <v>105</v>
      </c>
      <c r="C267" s="168"/>
      <c r="D267" s="80"/>
      <c r="E267" s="80"/>
      <c r="F267" s="80"/>
      <c r="G267" s="324" t="s">
        <v>463</v>
      </c>
      <c r="H267" s="100" t="s">
        <v>407</v>
      </c>
      <c r="I267" s="99" t="s">
        <v>158</v>
      </c>
      <c r="J267" s="99">
        <v>2131.79</v>
      </c>
      <c r="K267" s="99">
        <v>1514.1</v>
      </c>
      <c r="L267" s="100" t="s">
        <v>416</v>
      </c>
      <c r="M267" s="151"/>
    </row>
    <row r="268" spans="1:13" ht="90" x14ac:dyDescent="0.25">
      <c r="A268" s="288"/>
      <c r="B268" s="110" t="s">
        <v>11</v>
      </c>
      <c r="C268" s="168"/>
      <c r="D268" s="80">
        <v>223288.50717</v>
      </c>
      <c r="E268" s="80">
        <v>223288.50717</v>
      </c>
      <c r="F268" s="80">
        <v>66698.087780000002</v>
      </c>
      <c r="G268" s="147"/>
      <c r="H268" s="111" t="s">
        <v>408</v>
      </c>
      <c r="I268" s="12" t="s">
        <v>158</v>
      </c>
      <c r="J268" s="12">
        <v>8456.15</v>
      </c>
      <c r="K268" s="12">
        <v>8456.15</v>
      </c>
      <c r="L268" s="111" t="s">
        <v>97</v>
      </c>
      <c r="M268" s="151"/>
    </row>
    <row r="269" spans="1:13" ht="49.5" customHeight="1" x14ac:dyDescent="0.25">
      <c r="A269" s="288"/>
      <c r="B269" s="110" t="s">
        <v>12</v>
      </c>
      <c r="C269" s="168"/>
      <c r="D269" s="80">
        <v>44803.226979999999</v>
      </c>
      <c r="E269" s="80">
        <v>44803.226979999999</v>
      </c>
      <c r="F269" s="80">
        <v>37096.596940000003</v>
      </c>
      <c r="G269" s="147"/>
      <c r="H269" s="111" t="s">
        <v>409</v>
      </c>
      <c r="I269" s="12" t="s">
        <v>159</v>
      </c>
      <c r="J269" s="12">
        <v>1315.5</v>
      </c>
      <c r="K269" s="12">
        <v>1315.5</v>
      </c>
      <c r="L269" s="111" t="s">
        <v>97</v>
      </c>
      <c r="M269" s="151"/>
    </row>
    <row r="270" spans="1:13" ht="132" customHeight="1" x14ac:dyDescent="0.25">
      <c r="A270" s="288"/>
      <c r="B270" s="110" t="s">
        <v>13</v>
      </c>
      <c r="C270" s="169"/>
      <c r="D270" s="30"/>
      <c r="E270" s="30"/>
      <c r="F270" s="30"/>
      <c r="G270" s="147"/>
      <c r="H270" s="100" t="s">
        <v>410</v>
      </c>
      <c r="I270" s="12" t="s">
        <v>81</v>
      </c>
      <c r="J270" s="12">
        <v>69.034000000000006</v>
      </c>
      <c r="K270" s="12">
        <v>10.253</v>
      </c>
      <c r="L270" s="111" t="s">
        <v>188</v>
      </c>
      <c r="M270" s="151"/>
    </row>
    <row r="271" spans="1:13" ht="125.25" customHeight="1" x14ac:dyDescent="0.25">
      <c r="A271" s="288"/>
      <c r="B271" s="141"/>
      <c r="C271" s="141"/>
      <c r="D271" s="141"/>
      <c r="E271" s="141"/>
      <c r="F271" s="141"/>
      <c r="G271" s="147"/>
      <c r="H271" s="100" t="s">
        <v>411</v>
      </c>
      <c r="I271" s="12" t="s">
        <v>25</v>
      </c>
      <c r="J271" s="12">
        <v>33</v>
      </c>
      <c r="K271" s="12">
        <v>17</v>
      </c>
      <c r="L271" s="111" t="s">
        <v>189</v>
      </c>
      <c r="M271" s="151"/>
    </row>
    <row r="272" spans="1:13" ht="78.75" customHeight="1" x14ac:dyDescent="0.25">
      <c r="A272" s="288"/>
      <c r="B272" s="141"/>
      <c r="C272" s="141"/>
      <c r="D272" s="141"/>
      <c r="E272" s="141"/>
      <c r="F272" s="141"/>
      <c r="G272" s="147"/>
      <c r="H272" s="100" t="s">
        <v>412</v>
      </c>
      <c r="I272" s="12" t="s">
        <v>25</v>
      </c>
      <c r="J272" s="12">
        <v>6</v>
      </c>
      <c r="K272" s="12">
        <v>6</v>
      </c>
      <c r="L272" s="111" t="s">
        <v>97</v>
      </c>
      <c r="M272" s="151"/>
    </row>
    <row r="273" spans="1:13" ht="60" customHeight="1" x14ac:dyDescent="0.25">
      <c r="A273" s="288"/>
      <c r="B273" s="141"/>
      <c r="C273" s="141"/>
      <c r="D273" s="141"/>
      <c r="E273" s="141"/>
      <c r="F273" s="141"/>
      <c r="G273" s="147"/>
      <c r="H273" s="100" t="s">
        <v>413</v>
      </c>
      <c r="I273" s="12" t="s">
        <v>81</v>
      </c>
      <c r="J273" s="12">
        <v>0.36</v>
      </c>
      <c r="K273" s="12">
        <v>0.36</v>
      </c>
      <c r="L273" s="111" t="s">
        <v>97</v>
      </c>
      <c r="M273" s="151"/>
    </row>
    <row r="274" spans="1:13" ht="69.75" customHeight="1" x14ac:dyDescent="0.25">
      <c r="A274" s="288"/>
      <c r="B274" s="141"/>
      <c r="C274" s="141"/>
      <c r="D274" s="141"/>
      <c r="E274" s="141"/>
      <c r="F274" s="141"/>
      <c r="G274" s="147"/>
      <c r="H274" s="100" t="s">
        <v>414</v>
      </c>
      <c r="I274" s="12" t="s">
        <v>159</v>
      </c>
      <c r="J274" s="12">
        <v>39</v>
      </c>
      <c r="K274" s="12">
        <v>39</v>
      </c>
      <c r="L274" s="111" t="s">
        <v>97</v>
      </c>
      <c r="M274" s="151"/>
    </row>
    <row r="275" spans="1:13" ht="69.75" customHeight="1" x14ac:dyDescent="0.25">
      <c r="A275" s="288"/>
      <c r="B275" s="141"/>
      <c r="C275" s="141"/>
      <c r="D275" s="141"/>
      <c r="E275" s="141"/>
      <c r="F275" s="141"/>
      <c r="G275" s="148"/>
      <c r="H275" s="233" t="s">
        <v>415</v>
      </c>
      <c r="I275" s="141"/>
      <c r="J275" s="141"/>
      <c r="K275" s="141"/>
      <c r="L275" s="141"/>
      <c r="M275" s="152"/>
    </row>
    <row r="276" spans="1:13" ht="29.25" thickBot="1" x14ac:dyDescent="0.3">
      <c r="A276" s="346"/>
      <c r="B276" s="19" t="s">
        <v>157</v>
      </c>
      <c r="C276" s="162" t="s">
        <v>459</v>
      </c>
      <c r="D276" s="163"/>
      <c r="E276" s="163"/>
      <c r="F276" s="163"/>
      <c r="G276" s="163"/>
      <c r="H276" s="163"/>
      <c r="I276" s="163"/>
      <c r="J276" s="163"/>
      <c r="K276" s="163"/>
      <c r="L276" s="163"/>
      <c r="M276" s="310"/>
    </row>
    <row r="277" spans="1:13" ht="84" customHeight="1" x14ac:dyDescent="0.25">
      <c r="A277" s="234" t="s">
        <v>160</v>
      </c>
      <c r="B277" s="13" t="s">
        <v>161</v>
      </c>
      <c r="C277" s="5"/>
      <c r="D277" s="37">
        <f>D280</f>
        <v>184.6</v>
      </c>
      <c r="E277" s="37">
        <f>E280</f>
        <v>184.6</v>
      </c>
      <c r="F277" s="37">
        <f>F280</f>
        <v>0</v>
      </c>
      <c r="G277" s="78">
        <f>F277/E277</f>
        <v>0</v>
      </c>
      <c r="H277" s="112" t="s">
        <v>418</v>
      </c>
      <c r="I277" s="5" t="s">
        <v>25</v>
      </c>
      <c r="J277" s="5">
        <v>0</v>
      </c>
      <c r="K277" s="5">
        <v>0</v>
      </c>
      <c r="L277" s="5"/>
      <c r="M277" s="156" t="s">
        <v>424</v>
      </c>
    </row>
    <row r="278" spans="1:13" ht="81" customHeight="1" x14ac:dyDescent="0.25">
      <c r="A278" s="243"/>
      <c r="B278" s="109" t="s">
        <v>105</v>
      </c>
      <c r="C278" s="12"/>
      <c r="D278" s="12"/>
      <c r="E278" s="12"/>
      <c r="F278" s="12"/>
      <c r="G278" s="233" t="s">
        <v>417</v>
      </c>
      <c r="H278" s="111" t="s">
        <v>419</v>
      </c>
      <c r="I278" s="12" t="s">
        <v>25</v>
      </c>
      <c r="J278" s="12">
        <v>0</v>
      </c>
      <c r="K278" s="12">
        <v>0</v>
      </c>
      <c r="L278" s="12"/>
      <c r="M278" s="157"/>
    </row>
    <row r="279" spans="1:13" ht="45" x14ac:dyDescent="0.25">
      <c r="A279" s="243"/>
      <c r="B279" s="110" t="s">
        <v>11</v>
      </c>
      <c r="C279" s="12"/>
      <c r="D279" s="12"/>
      <c r="E279" s="12"/>
      <c r="F279" s="12"/>
      <c r="G279" s="233"/>
      <c r="H279" s="111" t="s">
        <v>420</v>
      </c>
      <c r="I279" s="12" t="s">
        <v>25</v>
      </c>
      <c r="J279" s="12">
        <v>0</v>
      </c>
      <c r="K279" s="12">
        <v>0</v>
      </c>
      <c r="L279" s="12"/>
      <c r="M279" s="157"/>
    </row>
    <row r="280" spans="1:13" ht="82.5" customHeight="1" x14ac:dyDescent="0.25">
      <c r="A280" s="243"/>
      <c r="B280" s="110" t="s">
        <v>12</v>
      </c>
      <c r="C280" s="12"/>
      <c r="D280" s="12">
        <v>184.6</v>
      </c>
      <c r="E280" s="12">
        <v>184.6</v>
      </c>
      <c r="F280" s="12">
        <v>0</v>
      </c>
      <c r="G280" s="233"/>
      <c r="H280" s="111" t="s">
        <v>421</v>
      </c>
      <c r="I280" s="12" t="s">
        <v>25</v>
      </c>
      <c r="J280" s="12">
        <v>0</v>
      </c>
      <c r="K280" s="12">
        <v>0</v>
      </c>
      <c r="L280" s="12"/>
      <c r="M280" s="157"/>
    </row>
    <row r="281" spans="1:13" ht="66.75" customHeight="1" x14ac:dyDescent="0.25">
      <c r="A281" s="243"/>
      <c r="B281" s="110" t="s">
        <v>13</v>
      </c>
      <c r="C281" s="12"/>
      <c r="D281" s="12"/>
      <c r="E281" s="12"/>
      <c r="F281" s="12"/>
      <c r="G281" s="233"/>
      <c r="H281" s="111" t="s">
        <v>422</v>
      </c>
      <c r="I281" s="12" t="s">
        <v>25</v>
      </c>
      <c r="J281" s="12">
        <v>0</v>
      </c>
      <c r="K281" s="12">
        <v>0</v>
      </c>
      <c r="L281" s="12"/>
      <c r="M281" s="157"/>
    </row>
    <row r="282" spans="1:13" ht="75" x14ac:dyDescent="0.25">
      <c r="A282" s="243"/>
      <c r="B282" s="149"/>
      <c r="C282" s="142"/>
      <c r="D282" s="142"/>
      <c r="E282" s="142"/>
      <c r="F282" s="142"/>
      <c r="G282" s="233"/>
      <c r="H282" s="111" t="s">
        <v>423</v>
      </c>
      <c r="I282" s="12" t="s">
        <v>25</v>
      </c>
      <c r="J282" s="12">
        <v>0</v>
      </c>
      <c r="K282" s="12">
        <v>0</v>
      </c>
      <c r="L282" s="12"/>
      <c r="M282" s="158"/>
    </row>
    <row r="283" spans="1:13" ht="29.25" thickBot="1" x14ac:dyDescent="0.3">
      <c r="A283" s="313"/>
      <c r="B283" s="19" t="s">
        <v>162</v>
      </c>
      <c r="C283" s="162" t="s">
        <v>460</v>
      </c>
      <c r="D283" s="163"/>
      <c r="E283" s="163"/>
      <c r="F283" s="163"/>
      <c r="G283" s="163"/>
      <c r="H283" s="163"/>
      <c r="I283" s="163"/>
      <c r="J283" s="163"/>
      <c r="K283" s="163"/>
      <c r="L283" s="163"/>
      <c r="M283" s="325"/>
    </row>
    <row r="284" spans="1:13" ht="114.75" x14ac:dyDescent="0.25">
      <c r="A284" s="187" t="s">
        <v>163</v>
      </c>
      <c r="B284" s="13" t="s">
        <v>447</v>
      </c>
      <c r="C284" s="167" t="s">
        <v>167</v>
      </c>
      <c r="D284" s="14">
        <f>D286+D287</f>
        <v>1998.99999</v>
      </c>
      <c r="E284" s="14">
        <f>E286+E287</f>
        <v>1998.99999</v>
      </c>
      <c r="F284" s="14">
        <f>F286+F287</f>
        <v>1191.31059</v>
      </c>
      <c r="G284" s="78">
        <f>F284/E284</f>
        <v>0.59595327461707492</v>
      </c>
      <c r="H284" s="112" t="s">
        <v>425</v>
      </c>
      <c r="I284" s="61" t="s">
        <v>21</v>
      </c>
      <c r="J284" s="5">
        <v>81</v>
      </c>
      <c r="K284" s="5">
        <v>83.5</v>
      </c>
      <c r="L284" s="126" t="s">
        <v>97</v>
      </c>
      <c r="M284" s="150" t="s">
        <v>433</v>
      </c>
    </row>
    <row r="285" spans="1:13" ht="75" x14ac:dyDescent="0.25">
      <c r="A285" s="189"/>
      <c r="B285" s="113" t="s">
        <v>105</v>
      </c>
      <c r="C285" s="168"/>
      <c r="D285" s="17"/>
      <c r="E285" s="17"/>
      <c r="F285" s="17"/>
      <c r="G285" s="143" t="s">
        <v>432</v>
      </c>
      <c r="H285" s="111" t="s">
        <v>426</v>
      </c>
      <c r="I285" s="30" t="s">
        <v>21</v>
      </c>
      <c r="J285" s="12">
        <v>30</v>
      </c>
      <c r="K285" s="12">
        <v>24</v>
      </c>
      <c r="L285" s="105" t="s">
        <v>430</v>
      </c>
      <c r="M285" s="151"/>
    </row>
    <row r="286" spans="1:13" ht="75" x14ac:dyDescent="0.25">
      <c r="A286" s="189"/>
      <c r="B286" s="110" t="s">
        <v>11</v>
      </c>
      <c r="C286" s="168"/>
      <c r="D286" s="17">
        <v>703.24999000000003</v>
      </c>
      <c r="E286" s="17">
        <v>703.24999000000003</v>
      </c>
      <c r="F286" s="17">
        <v>703.24999000000003</v>
      </c>
      <c r="G286" s="144"/>
      <c r="H286" s="111" t="s">
        <v>427</v>
      </c>
      <c r="I286" s="30" t="s">
        <v>21</v>
      </c>
      <c r="J286" s="12">
        <v>11.8</v>
      </c>
      <c r="K286" s="12">
        <v>14.9</v>
      </c>
      <c r="L286" s="75" t="s">
        <v>97</v>
      </c>
      <c r="M286" s="151"/>
    </row>
    <row r="287" spans="1:13" ht="60" x14ac:dyDescent="0.25">
      <c r="A287" s="189"/>
      <c r="B287" s="110" t="s">
        <v>12</v>
      </c>
      <c r="C287" s="168"/>
      <c r="D287" s="17">
        <v>1295.75</v>
      </c>
      <c r="E287" s="17">
        <v>1295.75</v>
      </c>
      <c r="F287" s="17">
        <v>488.06060000000002</v>
      </c>
      <c r="G287" s="144"/>
      <c r="H287" s="111" t="s">
        <v>428</v>
      </c>
      <c r="I287" s="30" t="s">
        <v>21</v>
      </c>
      <c r="J287" s="12">
        <v>52</v>
      </c>
      <c r="K287" s="12">
        <v>52</v>
      </c>
      <c r="L287" s="75" t="s">
        <v>97</v>
      </c>
      <c r="M287" s="151"/>
    </row>
    <row r="288" spans="1:13" ht="90" x14ac:dyDescent="0.25">
      <c r="A288" s="189"/>
      <c r="B288" s="110" t="s">
        <v>13</v>
      </c>
      <c r="C288" s="169"/>
      <c r="D288" s="30"/>
      <c r="E288" s="30"/>
      <c r="F288" s="30"/>
      <c r="G288" s="145"/>
      <c r="H288" s="100" t="s">
        <v>429</v>
      </c>
      <c r="I288" s="101" t="s">
        <v>45</v>
      </c>
      <c r="J288" s="99">
        <v>4</v>
      </c>
      <c r="K288" s="99">
        <v>0</v>
      </c>
      <c r="L288" s="105" t="s">
        <v>434</v>
      </c>
      <c r="M288" s="151"/>
    </row>
    <row r="289" spans="1:13" ht="20.25" customHeight="1" x14ac:dyDescent="0.25">
      <c r="A289" s="189"/>
      <c r="B289" s="216"/>
      <c r="C289" s="194"/>
      <c r="D289" s="194"/>
      <c r="E289" s="194"/>
      <c r="F289" s="194"/>
      <c r="G289" s="194"/>
      <c r="H289" s="215" t="s">
        <v>250</v>
      </c>
      <c r="I289" s="141"/>
      <c r="J289" s="141"/>
      <c r="K289" s="141"/>
      <c r="L289" s="141"/>
      <c r="M289" s="152"/>
    </row>
    <row r="290" spans="1:13" ht="29.25" thickBot="1" x14ac:dyDescent="0.3">
      <c r="A290" s="335"/>
      <c r="B290" s="106" t="s">
        <v>168</v>
      </c>
      <c r="C290" s="162" t="s">
        <v>431</v>
      </c>
      <c r="D290" s="163"/>
      <c r="E290" s="163"/>
      <c r="F290" s="163"/>
      <c r="G290" s="163"/>
      <c r="H290" s="163"/>
      <c r="I290" s="163"/>
      <c r="J290" s="163"/>
      <c r="K290" s="163"/>
      <c r="L290" s="163"/>
      <c r="M290" s="164"/>
    </row>
    <row r="291" spans="1:13" ht="143.25" x14ac:dyDescent="0.25">
      <c r="A291" s="209" t="s">
        <v>169</v>
      </c>
      <c r="B291" s="13" t="s">
        <v>170</v>
      </c>
      <c r="C291" s="205" t="s">
        <v>167</v>
      </c>
      <c r="D291" s="14">
        <f>D294</f>
        <v>370</v>
      </c>
      <c r="E291" s="14">
        <f>E294</f>
        <v>192.86080000000001</v>
      </c>
      <c r="F291" s="14">
        <f>F294</f>
        <v>155.86079000000001</v>
      </c>
      <c r="G291" s="78">
        <f>F291/E291</f>
        <v>0.80815173430785314</v>
      </c>
      <c r="H291" s="10" t="s">
        <v>435</v>
      </c>
      <c r="I291" s="5" t="s">
        <v>21</v>
      </c>
      <c r="J291" s="5">
        <v>43</v>
      </c>
      <c r="K291" s="5">
        <v>43</v>
      </c>
      <c r="L291" s="5" t="s">
        <v>97</v>
      </c>
      <c r="M291" s="150" t="s">
        <v>469</v>
      </c>
    </row>
    <row r="292" spans="1:13" ht="75" x14ac:dyDescent="0.25">
      <c r="A292" s="238"/>
      <c r="B292" s="9" t="s">
        <v>105</v>
      </c>
      <c r="C292" s="233"/>
      <c r="D292" s="17"/>
      <c r="E292" s="17"/>
      <c r="F292" s="17"/>
      <c r="G292" s="146" t="s">
        <v>440</v>
      </c>
      <c r="H292" s="11" t="s">
        <v>436</v>
      </c>
      <c r="I292" s="12" t="s">
        <v>21</v>
      </c>
      <c r="J292" s="12">
        <v>5.5</v>
      </c>
      <c r="K292" s="83">
        <v>5.5</v>
      </c>
      <c r="L292" s="12" t="s">
        <v>97</v>
      </c>
      <c r="M292" s="151"/>
    </row>
    <row r="293" spans="1:13" ht="32.25" customHeight="1" x14ac:dyDescent="0.25">
      <c r="A293" s="238"/>
      <c r="B293" s="49" t="s">
        <v>11</v>
      </c>
      <c r="C293" s="233"/>
      <c r="D293" s="17"/>
      <c r="E293" s="17"/>
      <c r="F293" s="17"/>
      <c r="G293" s="147"/>
      <c r="H293" s="142"/>
      <c r="I293" s="141"/>
      <c r="J293" s="141"/>
      <c r="K293" s="141"/>
      <c r="L293" s="141"/>
      <c r="M293" s="151"/>
    </row>
    <row r="294" spans="1:13" ht="25.5" x14ac:dyDescent="0.25">
      <c r="A294" s="238"/>
      <c r="B294" s="49" t="s">
        <v>12</v>
      </c>
      <c r="C294" s="233"/>
      <c r="D294" s="17">
        <v>370</v>
      </c>
      <c r="E294" s="17">
        <v>192.86080000000001</v>
      </c>
      <c r="F294" s="17">
        <v>155.86079000000001</v>
      </c>
      <c r="G294" s="147"/>
      <c r="H294" s="141"/>
      <c r="I294" s="141"/>
      <c r="J294" s="141"/>
      <c r="K294" s="141"/>
      <c r="L294" s="141"/>
      <c r="M294" s="151"/>
    </row>
    <row r="295" spans="1:13" x14ac:dyDescent="0.25">
      <c r="A295" s="238"/>
      <c r="B295" s="49" t="s">
        <v>13</v>
      </c>
      <c r="C295" s="233"/>
      <c r="D295" s="12"/>
      <c r="E295" s="12"/>
      <c r="F295" s="12"/>
      <c r="G295" s="147"/>
      <c r="H295" s="141"/>
      <c r="I295" s="141"/>
      <c r="J295" s="141"/>
      <c r="K295" s="141"/>
      <c r="L295" s="141"/>
      <c r="M295" s="151"/>
    </row>
    <row r="296" spans="1:13" ht="21.75" customHeight="1" x14ac:dyDescent="0.25">
      <c r="A296" s="238"/>
      <c r="B296" s="149"/>
      <c r="C296" s="141"/>
      <c r="D296" s="141"/>
      <c r="E296" s="141"/>
      <c r="F296" s="141"/>
      <c r="G296" s="148"/>
      <c r="H296" s="142" t="s">
        <v>439</v>
      </c>
      <c r="I296" s="142"/>
      <c r="J296" s="142"/>
      <c r="K296" s="142"/>
      <c r="L296" s="142"/>
      <c r="M296" s="152"/>
    </row>
    <row r="297" spans="1:13" ht="29.25" thickBot="1" x14ac:dyDescent="0.3">
      <c r="A297" s="239"/>
      <c r="B297" s="82" t="s">
        <v>168</v>
      </c>
      <c r="C297" s="153" t="s">
        <v>437</v>
      </c>
      <c r="D297" s="154"/>
      <c r="E297" s="154"/>
      <c r="F297" s="154"/>
      <c r="G297" s="154"/>
      <c r="H297" s="154"/>
      <c r="I297" s="154"/>
      <c r="J297" s="154"/>
      <c r="K297" s="154"/>
      <c r="L297" s="154"/>
      <c r="M297" s="155"/>
    </row>
    <row r="298" spans="1:13" ht="114.75" x14ac:dyDescent="0.25">
      <c r="A298" s="304" t="s">
        <v>171</v>
      </c>
      <c r="B298" s="60" t="s">
        <v>172</v>
      </c>
      <c r="C298" s="338" t="s">
        <v>167</v>
      </c>
      <c r="D298" s="84">
        <f>D301</f>
        <v>546</v>
      </c>
      <c r="E298" s="84">
        <f>E301</f>
        <v>433</v>
      </c>
      <c r="F298" s="84">
        <f>F301</f>
        <v>431.95096999999998</v>
      </c>
      <c r="G298" s="78">
        <f>F298/E298</f>
        <v>0.99757729792147798</v>
      </c>
      <c r="H298" s="70" t="s">
        <v>441</v>
      </c>
      <c r="I298" s="85" t="s">
        <v>21</v>
      </c>
      <c r="J298" s="85">
        <v>3</v>
      </c>
      <c r="K298" s="85">
        <v>3</v>
      </c>
      <c r="L298" s="85" t="s">
        <v>97</v>
      </c>
      <c r="M298" s="156" t="s">
        <v>444</v>
      </c>
    </row>
    <row r="299" spans="1:13" ht="45" x14ac:dyDescent="0.25">
      <c r="A299" s="336"/>
      <c r="B299" s="86" t="s">
        <v>105</v>
      </c>
      <c r="C299" s="339"/>
      <c r="D299" s="87"/>
      <c r="E299" s="87"/>
      <c r="F299" s="87"/>
      <c r="G299" s="161" t="s">
        <v>445</v>
      </c>
      <c r="H299" s="88" t="s">
        <v>442</v>
      </c>
      <c r="I299" s="89" t="s">
        <v>21</v>
      </c>
      <c r="J299" s="89">
        <v>41</v>
      </c>
      <c r="K299" s="89">
        <v>41</v>
      </c>
      <c r="L299" s="89" t="s">
        <v>97</v>
      </c>
      <c r="M299" s="157"/>
    </row>
    <row r="300" spans="1:13" ht="60" x14ac:dyDescent="0.25">
      <c r="A300" s="336"/>
      <c r="B300" s="90" t="s">
        <v>11</v>
      </c>
      <c r="C300" s="339"/>
      <c r="D300" s="87"/>
      <c r="E300" s="87"/>
      <c r="F300" s="87"/>
      <c r="G300" s="144"/>
      <c r="H300" s="88" t="s">
        <v>443</v>
      </c>
      <c r="I300" s="89" t="s">
        <v>21</v>
      </c>
      <c r="J300" s="89">
        <v>0</v>
      </c>
      <c r="K300" s="89">
        <v>0</v>
      </c>
      <c r="L300" s="89" t="s">
        <v>97</v>
      </c>
      <c r="M300" s="157"/>
    </row>
    <row r="301" spans="1:13" ht="25.5" x14ac:dyDescent="0.25">
      <c r="A301" s="336"/>
      <c r="B301" s="90" t="s">
        <v>12</v>
      </c>
      <c r="C301" s="339"/>
      <c r="D301" s="87">
        <v>546</v>
      </c>
      <c r="E301" s="87">
        <v>433</v>
      </c>
      <c r="F301" s="87">
        <v>431.95096999999998</v>
      </c>
      <c r="G301" s="144"/>
      <c r="H301" s="340" t="s">
        <v>439</v>
      </c>
      <c r="I301" s="340"/>
      <c r="J301" s="340"/>
      <c r="K301" s="340"/>
      <c r="L301" s="340"/>
      <c r="M301" s="157"/>
    </row>
    <row r="302" spans="1:13" x14ac:dyDescent="0.25">
      <c r="A302" s="336"/>
      <c r="B302" s="90" t="s">
        <v>13</v>
      </c>
      <c r="C302" s="339"/>
      <c r="D302" s="89"/>
      <c r="E302" s="89"/>
      <c r="F302" s="89"/>
      <c r="G302" s="145"/>
      <c r="H302" s="340"/>
      <c r="I302" s="340"/>
      <c r="J302" s="340"/>
      <c r="K302" s="340"/>
      <c r="L302" s="340"/>
      <c r="M302" s="158"/>
    </row>
    <row r="303" spans="1:13" ht="28.5" x14ac:dyDescent="0.25">
      <c r="A303" s="337"/>
      <c r="B303" s="82" t="s">
        <v>168</v>
      </c>
      <c r="C303" s="159" t="s">
        <v>438</v>
      </c>
      <c r="D303" s="159"/>
      <c r="E303" s="159"/>
      <c r="F303" s="159"/>
      <c r="G303" s="159"/>
      <c r="H303" s="159"/>
      <c r="I303" s="159"/>
      <c r="J303" s="159"/>
      <c r="K303" s="159"/>
      <c r="L303" s="159"/>
      <c r="M303" s="160"/>
    </row>
    <row r="304" spans="1:13" ht="30.75" customHeight="1" x14ac:dyDescent="0.25">
      <c r="A304" s="30"/>
      <c r="B304" s="91" t="s">
        <v>174</v>
      </c>
      <c r="C304" s="30"/>
      <c r="D304" s="92">
        <f>D11+D17+D23+D29+D63+D69+D75+D81+D87+D93+D100+D108+D114+D125+D131+D137+D142+D148+D164+D173+D227+D247+D254+D284+D291+D298</f>
        <v>1583549.31987</v>
      </c>
      <c r="E304" s="92">
        <f>E11+E17+E23+E29+E63+E69+E75+E81+E87+E93+E100+E108+E114+E125+E131+E137+E142+E148+E164+E173+E227+E247+E254+E284+E291+E298</f>
        <v>1560815.9460099998</v>
      </c>
      <c r="F304" s="92">
        <f>F11+F17+F23+F29+F63+F69+F75+F81+F87+F93+F100+F108+F114+F125+F131+F137+F142+F148+F164+F173+F227+F247+F254+F284+F291+F298</f>
        <v>1341311.80159</v>
      </c>
      <c r="G304" s="81">
        <f>F304/E304</f>
        <v>0.85936577276703874</v>
      </c>
      <c r="H304" s="141"/>
      <c r="I304" s="141"/>
      <c r="J304" s="141"/>
      <c r="K304" s="141"/>
      <c r="L304" s="141"/>
      <c r="M304" s="141"/>
    </row>
    <row r="305" spans="1:17" ht="42.75" x14ac:dyDescent="0.25">
      <c r="A305" s="30"/>
      <c r="B305" s="93" t="s">
        <v>105</v>
      </c>
      <c r="C305" s="141"/>
      <c r="D305" s="17">
        <f>D12+D18+D24+D30+D64+D70+D76+D82+D88+D94+D101+D109+D115+D126+D132+D138+D143+D149+D165+D174+D228+D248+D255+D285+D292+D299</f>
        <v>61880.725919999997</v>
      </c>
      <c r="E305" s="17">
        <f t="shared" ref="E305:F305" si="3">E12+E18+E24+E30+E64+E70+E76+E82+E88+E94+E101+E109+E115+E126+E132+E138+E143+E149+E165+E174+E228+E248+E255+E285+E292+E299</f>
        <v>59721.140589999995</v>
      </c>
      <c r="F305" s="17">
        <f t="shared" si="3"/>
        <v>56453.67987</v>
      </c>
      <c r="G305" s="142"/>
      <c r="H305" s="141"/>
      <c r="I305" s="141"/>
      <c r="J305" s="141"/>
      <c r="K305" s="141"/>
      <c r="L305" s="141"/>
      <c r="M305" s="141"/>
    </row>
    <row r="306" spans="1:17" ht="25.5" x14ac:dyDescent="0.25">
      <c r="A306" s="30"/>
      <c r="B306" s="94" t="s">
        <v>11</v>
      </c>
      <c r="C306" s="141"/>
      <c r="D306" s="17">
        <f t="shared" ref="D306:F307" si="4">D13+D19+D25+D31+D65+D71+D77+D83+D89+D95+D102+D110+D116+D127+D133+D139+D144+D151+D166+D176+D229+D249+D256+D286+D293+D300</f>
        <v>1001875.17789</v>
      </c>
      <c r="E306" s="17">
        <f t="shared" si="4"/>
        <v>988609.11774000013</v>
      </c>
      <c r="F306" s="17">
        <f t="shared" si="4"/>
        <v>824083.94273000013</v>
      </c>
      <c r="G306" s="141"/>
      <c r="H306" s="141"/>
      <c r="I306" s="141"/>
      <c r="J306" s="141"/>
      <c r="K306" s="141"/>
      <c r="L306" s="141"/>
      <c r="M306" s="141"/>
    </row>
    <row r="307" spans="1:17" ht="25.5" x14ac:dyDescent="0.25">
      <c r="A307" s="30"/>
      <c r="B307" s="94" t="s">
        <v>12</v>
      </c>
      <c r="C307" s="141"/>
      <c r="D307" s="17">
        <f t="shared" si="4"/>
        <v>487633.20360000001</v>
      </c>
      <c r="E307" s="17">
        <f t="shared" si="4"/>
        <v>485833.92607000005</v>
      </c>
      <c r="F307" s="17">
        <f t="shared" si="4"/>
        <v>436163.00609000004</v>
      </c>
      <c r="G307" s="141"/>
      <c r="H307" s="141"/>
      <c r="I307" s="141"/>
      <c r="J307" s="141"/>
      <c r="K307" s="141"/>
      <c r="L307" s="141"/>
      <c r="M307" s="141"/>
    </row>
    <row r="308" spans="1:17" x14ac:dyDescent="0.25">
      <c r="A308" s="30"/>
      <c r="B308" s="94" t="s">
        <v>13</v>
      </c>
      <c r="C308" s="141"/>
      <c r="D308" s="17">
        <f>D15+D21+D27+D33+D67+D73+D79+D85+D91+D97+D104+D112+D118+D129+D135+D146+D153+D168+D178+D231+D251+D258+D288+D295+D302</f>
        <v>32160.212460000002</v>
      </c>
      <c r="E308" s="17">
        <f t="shared" ref="E308:F308" si="5">E15+E21+E27+E33+E67+E73+E79+E85+E91+E97+E104+E112+E118+E129+E135+E146+E153+E168+E178+E231+E251+E258+E288+E295+E302</f>
        <v>26651.761610000001</v>
      </c>
      <c r="F308" s="17">
        <f t="shared" si="5"/>
        <v>24611.172900000001</v>
      </c>
      <c r="G308" s="141"/>
      <c r="H308" s="141"/>
      <c r="I308" s="141"/>
      <c r="J308" s="141"/>
      <c r="K308" s="141"/>
      <c r="L308" s="141"/>
      <c r="M308" s="141"/>
    </row>
    <row r="311" spans="1:17" ht="23.25" x14ac:dyDescent="0.35">
      <c r="B311" s="137" t="s">
        <v>466</v>
      </c>
      <c r="C311" s="138"/>
      <c r="D311" s="138"/>
      <c r="E311" s="131"/>
      <c r="F311" s="131"/>
      <c r="G311" s="131"/>
      <c r="H311" s="131"/>
      <c r="I311" s="131" t="s">
        <v>467</v>
      </c>
      <c r="J311" s="131"/>
      <c r="K311" s="131"/>
      <c r="L311" s="130"/>
      <c r="M311" s="130"/>
      <c r="N311" s="139"/>
      <c r="O311" s="140"/>
      <c r="P311" s="140"/>
      <c r="Q311" s="140"/>
    </row>
  </sheetData>
  <mergeCells count="286">
    <mergeCell ref="G195:G199"/>
    <mergeCell ref="M194:M200"/>
    <mergeCell ref="F195:F196"/>
    <mergeCell ref="H191:L192"/>
    <mergeCell ref="H245:L245"/>
    <mergeCell ref="M202:M206"/>
    <mergeCell ref="C207:M207"/>
    <mergeCell ref="G202:G206"/>
    <mergeCell ref="G209:G212"/>
    <mergeCell ref="M208:M212"/>
    <mergeCell ref="C213:M213"/>
    <mergeCell ref="G215:G218"/>
    <mergeCell ref="H219:L219"/>
    <mergeCell ref="B219:G219"/>
    <mergeCell ref="M214:M219"/>
    <mergeCell ref="H202:L206"/>
    <mergeCell ref="G174:G178"/>
    <mergeCell ref="C179:M179"/>
    <mergeCell ref="M173:M178"/>
    <mergeCell ref="G181:G185"/>
    <mergeCell ref="H186:L186"/>
    <mergeCell ref="B186:G186"/>
    <mergeCell ref="M180:M186"/>
    <mergeCell ref="C163:M163"/>
    <mergeCell ref="B154:F162"/>
    <mergeCell ref="G162:L162"/>
    <mergeCell ref="M148:M162"/>
    <mergeCell ref="C172:M172"/>
    <mergeCell ref="G165:G168"/>
    <mergeCell ref="B169:G171"/>
    <mergeCell ref="H171:L171"/>
    <mergeCell ref="M164:M171"/>
    <mergeCell ref="H174:L178"/>
    <mergeCell ref="C148:C153"/>
    <mergeCell ref="B149:B150"/>
    <mergeCell ref="D149:D150"/>
    <mergeCell ref="E149:E150"/>
    <mergeCell ref="F149:F150"/>
    <mergeCell ref="C136:M136"/>
    <mergeCell ref="A131:A136"/>
    <mergeCell ref="G131:G135"/>
    <mergeCell ref="C131:C135"/>
    <mergeCell ref="M131:M135"/>
    <mergeCell ref="H135:L135"/>
    <mergeCell ref="C141:M141"/>
    <mergeCell ref="A137:A141"/>
    <mergeCell ref="H138:L140"/>
    <mergeCell ref="G138:G140"/>
    <mergeCell ref="M137:M140"/>
    <mergeCell ref="C124:M124"/>
    <mergeCell ref="A108:A113"/>
    <mergeCell ref="A114:A124"/>
    <mergeCell ref="B119:G123"/>
    <mergeCell ref="H123:L123"/>
    <mergeCell ref="M114:M123"/>
    <mergeCell ref="C130:M130"/>
    <mergeCell ref="H127:L129"/>
    <mergeCell ref="G126:G129"/>
    <mergeCell ref="C108:C112"/>
    <mergeCell ref="C114:C118"/>
    <mergeCell ref="M125:M129"/>
    <mergeCell ref="A125:A130"/>
    <mergeCell ref="G115:G118"/>
    <mergeCell ref="C28:M28"/>
    <mergeCell ref="G24:G27"/>
    <mergeCell ref="M23:M27"/>
    <mergeCell ref="G30:G33"/>
    <mergeCell ref="M29:M34"/>
    <mergeCell ref="C100:C104"/>
    <mergeCell ref="M100:M105"/>
    <mergeCell ref="G101:G104"/>
    <mergeCell ref="C113:M113"/>
    <mergeCell ref="H111:L112"/>
    <mergeCell ref="M108:M112"/>
    <mergeCell ref="G109:G112"/>
    <mergeCell ref="M35:M39"/>
    <mergeCell ref="G52:G55"/>
    <mergeCell ref="M51:M55"/>
    <mergeCell ref="M57:M61"/>
    <mergeCell ref="C62:M62"/>
    <mergeCell ref="G58:G61"/>
    <mergeCell ref="C86:M86"/>
    <mergeCell ref="G82:G85"/>
    <mergeCell ref="H84:L85"/>
    <mergeCell ref="M81:M85"/>
    <mergeCell ref="C81:C85"/>
    <mergeCell ref="M75:M79"/>
    <mergeCell ref="M8:M9"/>
    <mergeCell ref="A11:A16"/>
    <mergeCell ref="M11:M15"/>
    <mergeCell ref="H15:L15"/>
    <mergeCell ref="C16:M16"/>
    <mergeCell ref="C22:M22"/>
    <mergeCell ref="H304:L308"/>
    <mergeCell ref="C305:C308"/>
    <mergeCell ref="A284:A290"/>
    <mergeCell ref="A291:A297"/>
    <mergeCell ref="C291:C295"/>
    <mergeCell ref="A298:A303"/>
    <mergeCell ref="C298:C302"/>
    <mergeCell ref="H301:L302"/>
    <mergeCell ref="A208:A213"/>
    <mergeCell ref="H208:L212"/>
    <mergeCell ref="C208:C212"/>
    <mergeCell ref="A202:A207"/>
    <mergeCell ref="C284:C288"/>
    <mergeCell ref="H20:L21"/>
    <mergeCell ref="M17:M21"/>
    <mergeCell ref="G18:G21"/>
    <mergeCell ref="L17:L18"/>
    <mergeCell ref="A266:A276"/>
    <mergeCell ref="A260:A265"/>
    <mergeCell ref="A277:A283"/>
    <mergeCell ref="B282:F282"/>
    <mergeCell ref="H262:L264"/>
    <mergeCell ref="J260:L261"/>
    <mergeCell ref="G261:G264"/>
    <mergeCell ref="C265:M265"/>
    <mergeCell ref="M260:M264"/>
    <mergeCell ref="C260:C264"/>
    <mergeCell ref="H275:L275"/>
    <mergeCell ref="G267:G275"/>
    <mergeCell ref="B271:F275"/>
    <mergeCell ref="M266:M275"/>
    <mergeCell ref="C276:M276"/>
    <mergeCell ref="C266:C270"/>
    <mergeCell ref="G278:G282"/>
    <mergeCell ref="M277:M282"/>
    <mergeCell ref="C283:M283"/>
    <mergeCell ref="A227:A246"/>
    <mergeCell ref="A247:A253"/>
    <mergeCell ref="C259:L259"/>
    <mergeCell ref="A254:A259"/>
    <mergeCell ref="H255:L258"/>
    <mergeCell ref="A214:A220"/>
    <mergeCell ref="C214:C218"/>
    <mergeCell ref="A221:A226"/>
    <mergeCell ref="C227:C231"/>
    <mergeCell ref="C221:C225"/>
    <mergeCell ref="H221:L225"/>
    <mergeCell ref="C220:M220"/>
    <mergeCell ref="M221:M225"/>
    <mergeCell ref="C226:M226"/>
    <mergeCell ref="G222:G225"/>
    <mergeCell ref="C246:M246"/>
    <mergeCell ref="G255:G258"/>
    <mergeCell ref="M254:M259"/>
    <mergeCell ref="C254:C258"/>
    <mergeCell ref="A194:A201"/>
    <mergeCell ref="C202:C206"/>
    <mergeCell ref="B195:B196"/>
    <mergeCell ref="C194:C199"/>
    <mergeCell ref="D195:D196"/>
    <mergeCell ref="E195:E196"/>
    <mergeCell ref="D174:D175"/>
    <mergeCell ref="E174:E175"/>
    <mergeCell ref="F174:F175"/>
    <mergeCell ref="C188:C192"/>
    <mergeCell ref="A188:A193"/>
    <mergeCell ref="A173:A179"/>
    <mergeCell ref="B181:B182"/>
    <mergeCell ref="A180:A187"/>
    <mergeCell ref="C180:C185"/>
    <mergeCell ref="B174:B175"/>
    <mergeCell ref="C173:C178"/>
    <mergeCell ref="C187:M187"/>
    <mergeCell ref="C193:M193"/>
    <mergeCell ref="G189:G192"/>
    <mergeCell ref="M188:M192"/>
    <mergeCell ref="H200:L200"/>
    <mergeCell ref="B200:G200"/>
    <mergeCell ref="C201:M201"/>
    <mergeCell ref="C142:C146"/>
    <mergeCell ref="G143:G146"/>
    <mergeCell ref="C147:M147"/>
    <mergeCell ref="A142:A147"/>
    <mergeCell ref="H143:L146"/>
    <mergeCell ref="M142:M146"/>
    <mergeCell ref="G149:G161"/>
    <mergeCell ref="H57:K61"/>
    <mergeCell ref="L57:L61"/>
    <mergeCell ref="H65:L67"/>
    <mergeCell ref="C137:C140"/>
    <mergeCell ref="A100:A107"/>
    <mergeCell ref="G88:G91"/>
    <mergeCell ref="C92:M92"/>
    <mergeCell ref="M87:M91"/>
    <mergeCell ref="H91:L91"/>
    <mergeCell ref="C99:M99"/>
    <mergeCell ref="G94:G97"/>
    <mergeCell ref="C93:C97"/>
    <mergeCell ref="M93:M97"/>
    <mergeCell ref="C107:M107"/>
    <mergeCell ref="H106:L106"/>
    <mergeCell ref="B105:G106"/>
    <mergeCell ref="C87:C91"/>
    <mergeCell ref="D8:F8"/>
    <mergeCell ref="A6:L6"/>
    <mergeCell ref="C11:C15"/>
    <mergeCell ref="H8:K8"/>
    <mergeCell ref="A8:A9"/>
    <mergeCell ref="B8:B9"/>
    <mergeCell ref="C8:C9"/>
    <mergeCell ref="L8:L9"/>
    <mergeCell ref="G8:G9"/>
    <mergeCell ref="G12:G15"/>
    <mergeCell ref="A17:A21"/>
    <mergeCell ref="A75:A79"/>
    <mergeCell ref="C75:C79"/>
    <mergeCell ref="C51:C55"/>
    <mergeCell ref="A23:A27"/>
    <mergeCell ref="C69:C73"/>
    <mergeCell ref="A69:A73"/>
    <mergeCell ref="C17:C21"/>
    <mergeCell ref="C63:C67"/>
    <mergeCell ref="C41:C45"/>
    <mergeCell ref="A29:A34"/>
    <mergeCell ref="C40:L40"/>
    <mergeCell ref="C29:C33"/>
    <mergeCell ref="C34:L34"/>
    <mergeCell ref="H32:L33"/>
    <mergeCell ref="H52:L55"/>
    <mergeCell ref="H26:L27"/>
    <mergeCell ref="C23:C27"/>
    <mergeCell ref="A51:A56"/>
    <mergeCell ref="A57:A62"/>
    <mergeCell ref="H38:L39"/>
    <mergeCell ref="G36:G39"/>
    <mergeCell ref="H78:L79"/>
    <mergeCell ref="G76:G79"/>
    <mergeCell ref="A148:A163"/>
    <mergeCell ref="H72:L73"/>
    <mergeCell ref="C125:C129"/>
    <mergeCell ref="A81:A85"/>
    <mergeCell ref="A164:A172"/>
    <mergeCell ref="C164:C168"/>
    <mergeCell ref="C80:M80"/>
    <mergeCell ref="L148:L153"/>
    <mergeCell ref="H289:L289"/>
    <mergeCell ref="B289:G289"/>
    <mergeCell ref="M284:M289"/>
    <mergeCell ref="H98:L98"/>
    <mergeCell ref="A87:A92"/>
    <mergeCell ref="A93:A99"/>
    <mergeCell ref="B98:G98"/>
    <mergeCell ref="B232:F245"/>
    <mergeCell ref="G228:G245"/>
    <mergeCell ref="M227:M245"/>
    <mergeCell ref="C253:M253"/>
    <mergeCell ref="H252:L252"/>
    <mergeCell ref="G248:G252"/>
    <mergeCell ref="B252:F252"/>
    <mergeCell ref="M247:M252"/>
    <mergeCell ref="C247:C251"/>
    <mergeCell ref="A35:A40"/>
    <mergeCell ref="C35:C39"/>
    <mergeCell ref="M41:M48"/>
    <mergeCell ref="C50:M50"/>
    <mergeCell ref="B46:F49"/>
    <mergeCell ref="C57:C61"/>
    <mergeCell ref="C74:M74"/>
    <mergeCell ref="G70:G73"/>
    <mergeCell ref="M69:M73"/>
    <mergeCell ref="M63:M67"/>
    <mergeCell ref="G64:G67"/>
    <mergeCell ref="C68:M68"/>
    <mergeCell ref="A63:A68"/>
    <mergeCell ref="G42:G49"/>
    <mergeCell ref="A41:A49"/>
    <mergeCell ref="H49:L49"/>
    <mergeCell ref="C56:M56"/>
    <mergeCell ref="B311:D311"/>
    <mergeCell ref="N311:Q311"/>
    <mergeCell ref="M304:M308"/>
    <mergeCell ref="G305:G308"/>
    <mergeCell ref="G285:G288"/>
    <mergeCell ref="H293:L295"/>
    <mergeCell ref="H296:L296"/>
    <mergeCell ref="G292:G296"/>
    <mergeCell ref="B296:F296"/>
    <mergeCell ref="M291:M296"/>
    <mergeCell ref="C297:M297"/>
    <mergeCell ref="M298:M302"/>
    <mergeCell ref="C303:M303"/>
    <mergeCell ref="G299:G302"/>
    <mergeCell ref="C290:M290"/>
  </mergeCells>
  <pageMargins left="0.70866141732283472" right="0.70866141732283472" top="0.74803149606299213" bottom="0.74803149606299213" header="0.31496062992125984" footer="0.31496062992125984"/>
  <pageSetup paperSize="9" scale="53" fitToHeight="8"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2023-04-03T06:24:15Z</dcterms:modified>
</cp:coreProperties>
</file>