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true" localSheetId="0" name="_xlnm._FilterDatabase" vbProcedure="false">Лист1!$A$1:$I$297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<sst xmlns="http://schemas.openxmlformats.org/spreadsheetml/2006/main" count="1052" uniqueCount="689">
  <si>
    <t xml:space="preserve">Сведения о фактически произведенных расходах на реализацию муниципальных программ Партизанского муниципального округа за 2024 год</t>
  </si>
  <si>
    <t xml:space="preserve">(в рублях)</t>
  </si>
  <si>
    <t xml:space="preserve">Наименование</t>
  </si>
  <si>
    <t xml:space="preserve">Целевая статья</t>
  </si>
  <si>
    <t xml:space="preserve">План по решению о бюджете от 14.12.2023
 № 110 (первоначальный)</t>
  </si>
  <si>
    <t xml:space="preserve">План по сводной бюджетной росписи (по состоянию на конец отчетного периода 31.12.2024), 
Источник: Форма по ОКУД 0503117</t>
  </si>
  <si>
    <t xml:space="preserve">Кассовое 
исполнение за 2024 год</t>
  </si>
  <si>
    <t xml:space="preserve">Процент исполнения к первоначальному бюджету 2024 года</t>
  </si>
  <si>
    <t xml:space="preserve">Процент исполнения к уточненному бюджету 2024 года</t>
  </si>
  <si>
    <t xml:space="preserve">Пояснения отклонений от первоначальных плановых значений</t>
  </si>
  <si>
    <t xml:space="preserve">Пояснения отклонений от уточненных плановых значений</t>
  </si>
  <si>
    <t xml:space="preserve">6</t>
  </si>
  <si>
    <t xml:space="preserve"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</si>
  <si>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 xml:space="preserve">0100000000</t>
  </si>
  <si>
    <t xml:space="preserve">X</t>
  </si>
  <si>
    <t xml:space="preserve"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</si>
  <si>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 xml:space="preserve">0190000000</t>
  </si>
  <si>
    <t xml:space="preserve">Основное мероприятие "Формирование высококвалифицированного кадрового состава муниципальной службы"</t>
  </si>
  <si>
    <t xml:space="preserve">0190100000</t>
  </si>
  <si>
    <t xml:space="preserve">Мероприятия по повышению квалификации, профессиональной подготовки, обучению и диспансеризации муниципальных служащих</t>
  </si>
  <si>
    <t xml:space="preserve">0190120160</t>
  </si>
  <si>
    <t xml:space="preserve">Расходы произведены по потребности</t>
  </si>
  <si>
    <t xml:space="preserve">Муниципальная программа "Развитие образования Партизанского муниципального округа" на 2022-2027 годы </t>
  </si>
  <si>
    <t xml:space="preserve">0200000000</t>
  </si>
  <si>
    <t xml:space="preserve">Подпрограмма "Развитие системы дошкольного образования" </t>
  </si>
  <si>
    <t xml:space="preserve">0210000000</t>
  </si>
  <si>
    <t xml:space="preserve">Основное мероприятие "Реализация образовательных программ дошкольного образования"</t>
  </si>
  <si>
    <t xml:space="preserve">0210100000</t>
  </si>
  <si>
    <t xml:space="preserve">Детские дошкольные учреждения</t>
  </si>
  <si>
    <t xml:space="preserve">0210142000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</si>
  <si>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рая</t>
  </si>
  <si>
    <t xml:space="preserve">0210193070</t>
  </si>
  <si>
    <t xml:space="preserve">Основное мероприятие "Развитие инфраструктуры  дошкольных образовательных организаций"</t>
  </si>
  <si>
    <t xml:space="preserve">0210200000</t>
  </si>
  <si>
    <t xml:space="preserve">Ремонт зданий муниципальных образовательных учреждений</t>
  </si>
  <si>
    <t xml:space="preserve">0210270060</t>
  </si>
  <si>
    <t xml:space="preserve">В связи с прошедшим тайфуном, произведено уточнение плановых назначений для ликвидации последствий</t>
  </si>
  <si>
    <t xml:space="preserve">Подпрограмма "Развитие системы общего образования"</t>
  </si>
  <si>
    <t xml:space="preserve">0220000000</t>
  </si>
  <si>
    <t xml:space="preserve">Основное мероприятие "Реализация образовательных программ начального общего, основного общего и среднего общего образования"</t>
  </si>
  <si>
    <t xml:space="preserve">0220100000</t>
  </si>
  <si>
    <t xml:space="preserve">Школы - детские сады, школы начальные, неполные средние и средние</t>
  </si>
  <si>
    <t xml:space="preserve">0220142100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</si>
  <si>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</si>
  <si>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0220153030</t>
  </si>
  <si>
    <t xml:space="preserve">В течение года произведено уточнение плановых назначений для оплаты потребности (увеличение среднемесячной ЗП в соответствии с дорожной картой)</t>
  </si>
  <si>
    <t xml:space="preserve">Средства благотворительного пожертвования</t>
  </si>
  <si>
    <t xml:space="preserve">0220177777</t>
  </si>
  <si>
    <t xml:space="preserve">на начало года план по благотворительным средствам не был предусмотрен</t>
  </si>
  <si>
    <t xml:space="preserve">Расходование средств по фактической потребности</t>
  </si>
  <si>
    <t xml:space="preserve"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</si>
  <si>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 xml:space="preserve">0220193060</t>
  </si>
  <si>
    <t xml:space="preserve">Обеспечение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</si>
  <si>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 xml:space="preserve">02201R3040</t>
  </si>
  <si>
    <t xml:space="preserve">Расходы за счет средств субвенции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производились по фактической потребности.</t>
  </si>
  <si>
    <t xml:space="preserve">Основное мероприятие "Создание условий для получения качественного общего образования"</t>
  </si>
  <si>
    <t xml:space="preserve">0220200000</t>
  </si>
  <si>
    <t xml:space="preserve">Мероприятия по ликвидации чрезвычайных ситуаций природного и техногенного характера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</si>
  <si>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 xml:space="preserve">0220223800</t>
  </si>
  <si>
    <t xml:space="preserve">Дошкольные группы</t>
  </si>
  <si>
    <t xml:space="preserve">0220242110</t>
  </si>
  <si>
    <t xml:space="preserve">на начало года план  не был предусмотрен в связи с отсутствием потребности</t>
  </si>
  <si>
    <t xml:space="preserve">Отсутствие специалиста</t>
  </si>
  <si>
    <t xml:space="preserve"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</si>
  <si>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 xml:space="preserve">0220250500</t>
  </si>
  <si>
    <t xml:space="preserve">Лимиты по данным межбюджетным трансфертам не были доведены на начало года краевым бюджетом</t>
  </si>
  <si>
    <t xml:space="preserve">Разработка, проверка проектно-сметной документации на строительство, реконструкцию объектов жилищно-коммунального и социально-культурного назначения </t>
  </si>
  <si>
    <t xml:space="preserve">0220270030</t>
  </si>
  <si>
    <t xml:space="preserve">На начало года отсутствовала потребность в данных мероприятиях</t>
  </si>
  <si>
    <t xml:space="preserve">0220270060</t>
  </si>
  <si>
    <t xml:space="preserve">На момент формирования бюджета отсутствовала ПСД</t>
  </si>
  <si>
    <t xml:space="preserve">Обеспечение бесплатным питанием детей, обучающихся в муниципальных образовательных организациях Приморского края</t>
  </si>
  <si>
    <t xml:space="preserve">0220293150</t>
  </si>
  <si>
    <t xml:space="preserve">Уточнение плановых показателей в текущем году в соответствии с потребностью</t>
  </si>
  <si>
    <t xml:space="preserve">Капитальный ремонт зданий муниципальных общеобразовательных учреждений</t>
  </si>
  <si>
    <t xml:space="preserve">02202S2340</t>
  </si>
  <si>
    <t xml:space="preserve">На дату формирования бюджета округа отсутствовали лимиты из Краевого бюджета</t>
  </si>
  <si>
    <t xml:space="preserve">Реализация проектов инициативного бюджетирования по направлению "Молодежный бюджет"</t>
  </si>
  <si>
    <t xml:space="preserve">02202S2751</t>
  </si>
  <si>
    <t xml:space="preserve">Федеральный проект "Успех каждого ребенка"</t>
  </si>
  <si>
    <t xml:space="preserve">022E200000</t>
  </si>
  <si>
    <t xml:space="preserve"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</si>
  <si>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022E250980</t>
  </si>
  <si>
    <t xml:space="preserve">Лимиты были отозваны Минфином по Постановлению Правительства ПК</t>
  </si>
  <si>
    <t xml:space="preserve">Региональный проект "Патриотическое воспитание граждан Российской Федерации"</t>
  </si>
  <si>
    <t xml:space="preserve">022EВ00000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</si>
  <si>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</si>
  <si>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022EВ51790</t>
  </si>
  <si>
    <t xml:space="preserve">Расходы произведены в соответствии с фактической потребностью</t>
  </si>
  <si>
    <t xml:space="preserve">Подпрограмма "Развитие системы дополнительного образования, отдыха, оздоровления и занятости детей и подростков"</t>
  </si>
  <si>
    <t xml:space="preserve">0230000000</t>
  </si>
  <si>
    <t xml:space="preserve">Основное мероприятие "Реализация дополнительных общеобразовательных программ и обеспечение условий их предоставления"</t>
  </si>
  <si>
    <t xml:space="preserve">0230100000</t>
  </si>
  <si>
    <t xml:space="preserve">Центр детского творчества</t>
  </si>
  <si>
    <t xml:space="preserve">0230142320</t>
  </si>
  <si>
    <t xml:space="preserve">В течении года потребность по данному направлению расходов увеличилась</t>
  </si>
  <si>
    <t xml:space="preserve">Детский оздоровительно - образовательный центр "Юность" </t>
  </si>
  <si>
    <t xml:space="preserve">0230142330</t>
  </si>
  <si>
    <t xml:space="preserve">В связи с увеличением потребности в средствах</t>
  </si>
  <si>
    <t xml:space="preserve">Содержание и развитие спортивной инфраструктуры</t>
  </si>
  <si>
    <t xml:space="preserve">0230170220</t>
  </si>
  <si>
    <t xml:space="preserve">Основное мероприятие "Организация и обеспечение отдыха и оздоровления детей и подростков"</t>
  </si>
  <si>
    <t xml:space="preserve">0230200000</t>
  </si>
  <si>
    <t xml:space="preserve">Организация и обеспечение оздоровления и отдыха детей </t>
  </si>
  <si>
    <t xml:space="preserve">0230220320</t>
  </si>
  <si>
    <t xml:space="preserve">Организация и обеспечение оздоровления и отдыха детей Приморского края (за исключением организации отдыха детей в каникулярное время)</t>
  </si>
  <si>
    <t xml:space="preserve">0230293080</t>
  </si>
  <si>
    <t xml:space="preserve">Основное мероприятие "Организация и обеспечение занятости детей и подростков"</t>
  </si>
  <si>
    <t xml:space="preserve">0230300000</t>
  </si>
  <si>
    <t xml:space="preserve">Мероприятия по организации временного трудоустройства несовершеннолетних граждан в свободное от учебы время и в период летних каникул</t>
  </si>
  <si>
    <t xml:space="preserve">0230380170</t>
  </si>
  <si>
    <t xml:space="preserve">Основное мероприятие "Обеспечение персонифицированного финансирования дополнительного образования детей"</t>
  </si>
  <si>
    <t xml:space="preserve">0230400000</t>
  </si>
  <si>
    <t xml:space="preserve">Мероприятия по обеспечению персонифицированного финансирования дополнительного образования детей</t>
  </si>
  <si>
    <t xml:space="preserve">0230420430</t>
  </si>
  <si>
    <t xml:space="preserve">Увеличение плановых назначений в связи с ростом потребности в течении года</t>
  </si>
  <si>
    <t xml:space="preserve">Подпрограмма «Содействие созданию в Партизанском муниципальном округе новых мест в общеобразовательных учреждениях» </t>
  </si>
  <si>
    <t xml:space="preserve">0240000000</t>
  </si>
  <si>
    <t xml:space="preserve">Основное мероприятие "Развитие инфраструктуры  общеобразовательных организаций"</t>
  </si>
  <si>
    <t xml:space="preserve">0240100000</t>
  </si>
  <si>
    <t xml:space="preserve">0240170030</t>
  </si>
  <si>
    <t xml:space="preserve">На момент формирования бюджета отсутствовали платежно-расчетные документы по подготовке ПСД</t>
  </si>
  <si>
    <t xml:space="preserve">Строительство, реконструкция и приобретение зданий муниципальных общеобразовательных организаций </t>
  </si>
  <si>
    <t xml:space="preserve">02401S2040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</si>
  <si>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</si>
  <si>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 xml:space="preserve">0250000000</t>
  </si>
  <si>
    <t xml:space="preserve">Основное мероприятие "Организация питания в образовательных учреждениях"</t>
  </si>
  <si>
    <t xml:space="preserve">0250100000</t>
  </si>
  <si>
    <t xml:space="preserve">Мероприятия по организации питания в образовательных учреждениях</t>
  </si>
  <si>
    <t xml:space="preserve">0250120440</t>
  </si>
  <si>
    <t xml:space="preserve">В связи с уменьшением количества дето-дней (отпуска, заболевания)</t>
  </si>
  <si>
    <t xml:space="preserve">Организация горячего питания обучающихся, за счет средств родительской платы</t>
  </si>
  <si>
    <t xml:space="preserve">0250142220</t>
  </si>
  <si>
    <t xml:space="preserve">Подпрограмма "Развитие и поддержка педагогических кадров" </t>
  </si>
  <si>
    <t xml:space="preserve">0260000000</t>
  </si>
  <si>
    <t xml:space="preserve">Федеральный проект "Современная школа"</t>
  </si>
  <si>
    <t xml:space="preserve">026E100000</t>
  </si>
  <si>
    <t xml:space="preserve">Меры социальной поддержки педагогических работников муниципальных образовательных организаций Приморского края</t>
  </si>
  <si>
    <t xml:space="preserve">026E193140</t>
  </si>
  <si>
    <t xml:space="preserve">Мероприятия муниципальной программы "Развитие образования Партизанского муниципального округа" на 2022-2027 годы </t>
  </si>
  <si>
    <t xml:space="preserve">0290000000</t>
  </si>
  <si>
    <t xml:space="preserve">Основное мероприятие "Обеспечение деятельности образовательных учреждений"</t>
  </si>
  <si>
    <t xml:space="preserve">0290100000</t>
  </si>
  <si>
    <t xml:space="preserve"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</si>
  <si>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0290145200</t>
  </si>
  <si>
    <t xml:space="preserve">Увеличение плановых назначений в течении года в  вязи с ростом  потребности</t>
  </si>
  <si>
    <t xml:space="preserve">0290170060</t>
  </si>
  <si>
    <t xml:space="preserve">На основании отсутствия потребности в средствах на момент формирования бюджета</t>
  </si>
  <si>
    <t xml:space="preserve">Основное мероприятие "Меры социальной поддержки семей, имеющих детей"</t>
  </si>
  <si>
    <t xml:space="preserve">0290200000</t>
  </si>
  <si>
    <t xml:space="preserve"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</si>
  <si>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0290293090</t>
  </si>
  <si>
    <t xml:space="preserve">Экономия в связи с оплатой по фактической потребности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</si>
  <si>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</si>
  <si>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 xml:space="preserve">0300000000</t>
  </si>
  <si>
    <t xml:space="preserve">Подпрограмма "Развитие системы дополнительного образования в области культуры Партизанского муниципального округа Приморского края"</t>
  </si>
  <si>
    <t xml:space="preserve">0310000000</t>
  </si>
  <si>
    <t xml:space="preserve">0310100000</t>
  </si>
  <si>
    <t xml:space="preserve">Детская школа искусств</t>
  </si>
  <si>
    <t xml:space="preserve">0310142310</t>
  </si>
  <si>
    <t xml:space="preserve">Подпрограмма "Развитие учреждений культуры Партизанского муниципального округа Приморского края" </t>
  </si>
  <si>
    <t xml:space="preserve">0320000000</t>
  </si>
  <si>
    <t xml:space="preserve">Основное мероприятие "Обеспечение деятельности муниципальных учреждений культуры"</t>
  </si>
  <si>
    <t xml:space="preserve">0320100000</t>
  </si>
  <si>
    <t xml:space="preserve">Дворцы и дома культуры, другие учреждения культуры </t>
  </si>
  <si>
    <t xml:space="preserve">0320144000</t>
  </si>
  <si>
    <t xml:space="preserve">Музеи</t>
  </si>
  <si>
    <t xml:space="preserve">0320144100</t>
  </si>
  <si>
    <t xml:space="preserve">Библиотеки</t>
  </si>
  <si>
    <t xml:space="preserve">0320144200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</si>
  <si>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</si>
  <si>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03201L4670</t>
  </si>
  <si>
    <t xml:space="preserve">Комплектование книжных фондов и обеспечение информационно-техническим оборудованием библиотек</t>
  </si>
  <si>
    <t xml:space="preserve">03201S2540</t>
  </si>
  <si>
    <t xml:space="preserve">03201S2752</t>
  </si>
  <si>
    <t xml:space="preserve"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</si>
  <si>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 xml:space="preserve">0330000000</t>
  </si>
  <si>
    <t xml:space="preserve">Основное мероприятие "Организация и обеспечение трудоустройства детей и подростков"</t>
  </si>
  <si>
    <t xml:space="preserve">0330100000</t>
  </si>
  <si>
    <t xml:space="preserve">0330180170</t>
  </si>
  <si>
    <t xml:space="preserve">Увеличение лимитов в течении года под фактические расходы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</si>
  <si>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</si>
  <si>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 xml:space="preserve">0390000000</t>
  </si>
  <si>
    <t xml:space="preserve">Основное мероприятие "Обеспечение деятельности, развитие и укрепление материально-технической базы учреждений культуры"</t>
  </si>
  <si>
    <t xml:space="preserve">0390100000</t>
  </si>
  <si>
    <t xml:space="preserve">0390145200</t>
  </si>
  <si>
    <t xml:space="preserve">Основное мероприятие "Муниципальная охрана и сохранение объектов культурного наследия"</t>
  </si>
  <si>
    <t xml:space="preserve">0390200000</t>
  </si>
  <si>
    <t xml:space="preserve">Создание, сохранение, использование и популяризация объектов культурного наследия (памятников истории и культуры)</t>
  </si>
  <si>
    <t xml:space="preserve">0390270160</t>
  </si>
  <si>
    <t xml:space="preserve">Муниципальная программа "Социальная поддержка населения Партизанского муниципального округа Приморского края" на 2021-2025 годы</t>
  </si>
  <si>
    <t xml:space="preserve">0500000000</t>
  </si>
  <si>
    <t xml:space="preserve"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</si>
  <si>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 xml:space="preserve">0590000000</t>
  </si>
  <si>
    <t xml:space="preserve">Основное мероприятие "Поддержка общественных организаций в Партизанском муниципальном округе"</t>
  </si>
  <si>
    <t xml:space="preserve">0590100000</t>
  </si>
  <si>
    <t xml:space="preserve">Субсидии Партизанской районной общественной организации ветеранов войны, труда, Вооруженных Сил и правоохранительных органов</t>
  </si>
  <si>
    <t xml:space="preserve">0590160090</t>
  </si>
  <si>
    <t xml:space="preserve">Основное мероприятие "Выплата доплат к пенсии"</t>
  </si>
  <si>
    <t xml:space="preserve">0590200000</t>
  </si>
  <si>
    <t xml:space="preserve">Доплаты к пенсиям муниципальных служащих</t>
  </si>
  <si>
    <t xml:space="preserve">0590280060</t>
  </si>
  <si>
    <t xml:space="preserve">Увеличением количества лиц вышедших на пенсию и ростом ежемесячных пенсионных выплат </t>
  </si>
  <si>
    <t xml:space="preserve">Основное мероприятие "Социальная поддержка семей и детей"</t>
  </si>
  <si>
    <t xml:space="preserve">0590300000</t>
  </si>
  <si>
    <t xml:space="preserve">Проведение социально значимых мероприятий</t>
  </si>
  <si>
    <t xml:space="preserve">0590320200</t>
  </si>
  <si>
    <t xml:space="preserve"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</si>
  <si>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 xml:space="preserve">0600000000</t>
  </si>
  <si>
    <t xml:space="preserve"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</si>
  <si>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 xml:space="preserve">0690000000</t>
  </si>
  <si>
    <t xml:space="preserve">Основное мероприятие "Обеспечение мероприятий по предупреждению и ликвидации последствий чрезвычайных ситуаций и стихийных бедствий "</t>
  </si>
  <si>
    <t xml:space="preserve">0690100000</t>
  </si>
  <si>
    <t xml:space="preserve">Мероприятия по предупреждению и ликвидации последствий чрезвычайных ситуаций и стихийных бедствий </t>
  </si>
  <si>
    <t xml:space="preserve">0690120020</t>
  </si>
  <si>
    <t xml:space="preserve">Предусмотрены средства районного бюджета на мероприятия по предупреждению и ликвидации последствий чрезвычайных ситуаций и стихийных бедствий, ассигнования были использованы по фактической потребности.</t>
  </si>
  <si>
    <t xml:space="preserve">Материально-техническое обеспечение деятельности учреждения</t>
  </si>
  <si>
    <t xml:space="preserve">0690140050</t>
  </si>
  <si>
    <t xml:space="preserve">Расходы по данной ЦС не были предусмотрены на начало года в связи с образованием нового учреждения в апреле 2024 года</t>
  </si>
  <si>
    <t xml:space="preserve">Основное мероприятие "Предоставление мер социальной поддержки гражданам, пострадавшим в результате чрезвычайной ситуации"</t>
  </si>
  <si>
    <t xml:space="preserve">0690200000</t>
  </si>
  <si>
    <t xml:space="preserve">Предоставление денежной выплаты гражданам, пострадавшим в результате чрезвычайной ситуации</t>
  </si>
  <si>
    <t xml:space="preserve">0690280070</t>
  </si>
  <si>
    <t xml:space="preserve">Отсутствие потребности в средствах на дату формирования бюджета</t>
  </si>
  <si>
    <t xml:space="preserve">Муниципальная программа "Информационное общество Партизанского муниципального округа" на 2021-2026 годы</t>
  </si>
  <si>
    <t xml:space="preserve">0700000000</t>
  </si>
  <si>
    <t xml:space="preserve">Мероприятия муниципальной программы "Информационное общество Партизанского муниципального округа" на 2021-2026 годы</t>
  </si>
  <si>
    <t xml:space="preserve">0790000000</t>
  </si>
  <si>
    <t xml:space="preserve">Основное мероприятие "Информирование населения Партизанского муниципального округа"</t>
  </si>
  <si>
    <t xml:space="preserve">0790100000</t>
  </si>
  <si>
    <t xml:space="preserve">Мероприятия в сфере средств массовой информации</t>
  </si>
  <si>
    <t xml:space="preserve">0790160080</t>
  </si>
  <si>
    <t xml:space="preserve">В связи с ростом потребности в средствах в течение года</t>
  </si>
  <si>
    <t xml:space="preserve">Информационно- разъяснительные мероприятия</t>
  </si>
  <si>
    <t xml:space="preserve">0790120370</t>
  </si>
  <si>
    <t xml:space="preserve">Отсутствие потребности в предусмотренном объеме</t>
  </si>
  <si>
    <t xml:space="preserve">Основное мероприятие "Обслуживание информационно- коммуникационной инфраструктуры органов местного самоуправления"</t>
  </si>
  <si>
    <t xml:space="preserve">0790200000</t>
  </si>
  <si>
    <t xml:space="preserve">Мероприятия по развитию информационной системы, информационных сервисов и системы межведомственного электронного взаимодействия</t>
  </si>
  <si>
    <t xml:space="preserve">0790220240</t>
  </si>
  <si>
    <t xml:space="preserve">Увеличение числа подведомственных учреждений в течении года, и соответственно ростом потребности в средствах по данному направлению</t>
  </si>
  <si>
    <t xml:space="preserve">Основное мероприятие "Приобретение оборудования для нужд Партизанского муниципального округа"</t>
  </si>
  <si>
    <t xml:space="preserve">0790300000</t>
  </si>
  <si>
    <t xml:space="preserve">Оказание содействия в подготовке проведения выборов</t>
  </si>
  <si>
    <t xml:space="preserve">0790320410</t>
  </si>
  <si>
    <t xml:space="preserve">Отсутствие потребности в течение года</t>
  </si>
  <si>
    <t xml:space="preserve">Муниципальная программа "Развитие транспортного комплекса Партизанского муниципального округа" на 2021-2025 годы</t>
  </si>
  <si>
    <t xml:space="preserve">0800000000</t>
  </si>
  <si>
    <t xml:space="preserve">Подпрограмма "Развитие транспортного комплекса в Партизанском муниципальном округе на 2021-2025 годы"</t>
  </si>
  <si>
    <t xml:space="preserve">0810000000</t>
  </si>
  <si>
    <t xml:space="preserve">Основное мероприятие "Организация транспортного обслуживания населения Партизанского муниципального округа"</t>
  </si>
  <si>
    <t xml:space="preserve">0810100000</t>
  </si>
  <si>
    <t xml:space="preserve">Осуществление регулярных пассажирских перевозок автомобильным транспортом по регулируемым тарифам </t>
  </si>
  <si>
    <t xml:space="preserve">0810160030</t>
  </si>
  <si>
    <t xml:space="preserve">Ассигнования скорректированы в соответствии с потребностью </t>
  </si>
  <si>
    <t xml:space="preserve">Организация транспортного обслуживания населения в границах муниципальных образований Приморского края</t>
  </si>
  <si>
    <t xml:space="preserve">08101S2410</t>
  </si>
  <si>
    <t xml:space="preserve">Было расторгнуто соглашение с краевым министерством на транспортное обслуживание населения</t>
  </si>
  <si>
    <t xml:space="preserve">Подпрограмма "Развитие дорожной отрасли в Партизанском муниципальном округе" на 2021-2025 годы</t>
  </si>
  <si>
    <t xml:space="preserve">0820000000</t>
  </si>
  <si>
    <t xml:space="preserve">Основное мероприятие "Содействие развитию автомобильных дорог общего пользования местного значения Партизанского муниципального округа"</t>
  </si>
  <si>
    <t xml:space="preserve">0820100000</t>
  </si>
  <si>
    <t xml:space="preserve">Содержание автомобильных дорог на территории Партизанского муниципального округа</t>
  </si>
  <si>
    <t xml:space="preserve">0820120030</t>
  </si>
  <si>
    <t xml:space="preserve">Были выделены дополнительные ассигнования на содержание дорог ПМО из краевого и местного бюджетов под ожидаемую потребность</t>
  </si>
  <si>
    <t xml:space="preserve">Расторжение Муниципальных контрактов</t>
  </si>
  <si>
    <t xml:space="preserve">Ремонт автомобильных дорог на территории Партизанского муниципального округа</t>
  </si>
  <si>
    <t xml:space="preserve">0820120040</t>
  </si>
  <si>
    <t xml:space="preserve">Были выделены дополнительные ассигнования на содержание дорог ПМО из  местного бюджет под ожидаемую потребность</t>
  </si>
  <si>
    <t xml:space="preserve">Проектирование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</t>
  </si>
  <si>
    <t xml:space="preserve">0820120080</t>
  </si>
  <si>
    <t xml:space="preserve">Расходование средств по потребности</t>
  </si>
  <si>
    <t xml:space="preserve">0820123800</t>
  </si>
  <si>
    <t xml:space="preserve">Доведение лимитов в течение года для устранения последствий тайфуна в Партизанском МО</t>
  </si>
  <si>
    <t xml:space="preserve">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</t>
  </si>
  <si>
    <t xml:space="preserve">08201S2380</t>
  </si>
  <si>
    <t xml:space="preserve">Доведены лимиты из краевого и местного бюджетов для ремонта подъездных дорог к зем.участкам многодетных семей</t>
  </si>
  <si>
    <t xml:space="preserve">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</si>
  <si>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08201S2390</t>
  </si>
  <si>
    <t xml:space="preserve">Доведены лимиты на ремонт а/дорог за счет Дорожного фонда ПК</t>
  </si>
  <si>
    <t xml:space="preserve">Подпрограмма "Обеспечение безопасности дорожного движения в Партизанском муниципальном округе" на 2021-2025 годы</t>
  </si>
  <si>
    <t xml:space="preserve">0830000000</t>
  </si>
  <si>
    <t xml:space="preserve">Основное мероприятие "Повышение безопасности дорожного движения в Партизанском муниципальном округе"</t>
  </si>
  <si>
    <t xml:space="preserve">0830100000</t>
  </si>
  <si>
    <t xml:space="preserve">0830120030</t>
  </si>
  <si>
    <t xml:space="preserve">Муниципальная программа "Экономическое развитие Партизанского муниципального округа на 2021-2025 годы"</t>
  </si>
  <si>
    <t xml:space="preserve">0900000000</t>
  </si>
  <si>
    <t xml:space="preserve">Мероприятия муниципальной программы "Экономическое развитие Партизанского муниципального округа на 2021-2025 годы"</t>
  </si>
  <si>
    <t xml:space="preserve">0990000000</t>
  </si>
  <si>
    <t xml:space="preserve">Основное мероприятие "Управление и распоряжение имуществом, находящимся в собственности и в ведении Партизанского муниципального округа"</t>
  </si>
  <si>
    <t xml:space="preserve">0990100000</t>
  </si>
  <si>
    <t xml:space="preserve">Мероприятия по оценке недвижимости, признании прав в отношении муниципального имущества, обеспечение приватизации и проведение предпродажной подготовки объектов приватизации</t>
  </si>
  <si>
    <t xml:space="preserve">0990120010</t>
  </si>
  <si>
    <t xml:space="preserve">Экономия возникла в связи с проводимыми мероприятиями в рамках закупки у единственного поставщика</t>
  </si>
  <si>
    <t xml:space="preserve">Содержание недвижимого имущества, находящегося в муниципальной казне</t>
  </si>
  <si>
    <t xml:space="preserve">0990120470</t>
  </si>
  <si>
    <t xml:space="preserve">Увеличение потребности в средствах в течение года</t>
  </si>
  <si>
    <t xml:space="preserve">оплатой счетов выставляемых обслуживающими организациями по фактической потребности. </t>
  </si>
  <si>
    <t xml:space="preserve">Уплата налогов за муниципальное имущество</t>
  </si>
  <si>
    <t xml:space="preserve">0990120500</t>
  </si>
  <si>
    <t xml:space="preserve">Оплата по фактической потребности, согласно начислений на налоговую базу</t>
  </si>
  <si>
    <t xml:space="preserve">Мероприятия по землеустройству и землепользованию</t>
  </si>
  <si>
    <t xml:space="preserve">0990120060</t>
  </si>
  <si>
    <t xml:space="preserve">На основании поступивших коммерческих предложений, договора заключились с поставщиками предложившими наименьшую сумму за выполнение услуг</t>
  </si>
  <si>
    <t xml:space="preserve">Содержание и обслуживание движимого имущества</t>
  </si>
  <si>
    <t xml:space="preserve">0990120580</t>
  </si>
  <si>
    <t xml:space="preserve">Отсутствие потребности на момент формирования бюджета</t>
  </si>
  <si>
    <t xml:space="preserve">На основании поступивших коммерческих предложений, договор был заключен с организацией предложившей наименьшую сумму за выполнение работ по ремонту автотранспорта.  Экономия составила 304,895 тыс. рублей в связи с оплатой счетов выставляемых обслуживающей организацией по фактической потребности</t>
  </si>
  <si>
    <t xml:space="preserve">Мероприятия по управлению муниципальной собственностью</t>
  </si>
  <si>
    <t xml:space="preserve">0990140010</t>
  </si>
  <si>
    <t xml:space="preserve">Увеличение ассигнований под фактическую потребность</t>
  </si>
  <si>
    <t xml:space="preserve">Подготовка проектов межевания земель и на проведение кадастровых работ</t>
  </si>
  <si>
    <t xml:space="preserve">09901L5990</t>
  </si>
  <si>
    <t xml:space="preserve">Отсутствие прогнозных данных на момент формирования бюджета</t>
  </si>
  <si>
    <t xml:space="preserve">На основании поступивших коммерческих предложений, договора заключились с поставщиками предложившими наименьшую сумму за выполнение услуг.</t>
  </si>
  <si>
    <t xml:space="preserve"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</si>
  <si>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 xml:space="preserve">09901S2670</t>
  </si>
  <si>
    <t xml:space="preserve">Муниципальная программа "Противодействие коррупции в Партизанском муниципальном округе на 2024-2026 годы"</t>
  </si>
  <si>
    <t xml:space="preserve">1000000000</t>
  </si>
  <si>
    <t xml:space="preserve">Мероприятия муниципальной программы "Противодействие коррупции в Партизанском муниципальном округе на 2024-2026 годы"</t>
  </si>
  <si>
    <t xml:space="preserve">1090000000</t>
  </si>
  <si>
    <t xml:space="preserve">Основное мероприятие "Создание условий по предупреждению коррупционных действий в Партизанском муниципальном округе"</t>
  </si>
  <si>
    <t xml:space="preserve">1090100000</t>
  </si>
  <si>
    <t xml:space="preserve">Мероприятия по противодействию коррупции в Партизанском муниципальном округе</t>
  </si>
  <si>
    <t xml:space="preserve">1090120180</t>
  </si>
  <si>
    <t xml:space="preserve">Муниципальная программа "Улучшение условий труда в муниципальных учреждениях Партизанского муниципального округа на 2022-2026 годы"</t>
  </si>
  <si>
    <t xml:space="preserve">1100000000</t>
  </si>
  <si>
    <t xml:space="preserve"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</si>
  <si>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 xml:space="preserve">1190000000</t>
  </si>
  <si>
    <t xml:space="preserve">Основное мероприятие "Создание безопасных условий труда"</t>
  </si>
  <si>
    <t xml:space="preserve">1190100000</t>
  </si>
  <si>
    <t xml:space="preserve">Мероприятия по улучшению условий труда в муниципальных учреждениях Партизанского муниципального округа</t>
  </si>
  <si>
    <t xml:space="preserve">1190120190</t>
  </si>
  <si>
    <t xml:space="preserve"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</si>
  <si>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 xml:space="preserve">1200000000</t>
  </si>
  <si>
    <t xml:space="preserve"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</si>
  <si>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 xml:space="preserve">1290000000</t>
  </si>
  <si>
    <t xml:space="preserve">Основное мероприятие "Выявление и поддержка одарённых детей и молодёжи"</t>
  </si>
  <si>
    <t xml:space="preserve">1290100000</t>
  </si>
  <si>
    <t xml:space="preserve">Проведение мероприятий для детей и молодежи</t>
  </si>
  <si>
    <t xml:space="preserve">1290120310</t>
  </si>
  <si>
    <t xml:space="preserve"> В связи с угрозой проведения террористических актов на территории РФ были отменены праздничные мероприятия приуроченных к календарным праздникам, а также средства не расходовались в связи с  совместным проведением мероприятий с управлением образования и управлением культуры</t>
  </si>
  <si>
    <t xml:space="preserve">Муниципальная программа "Доступная среда" на 2022-2024 годы</t>
  </si>
  <si>
    <t xml:space="preserve">1300000000</t>
  </si>
  <si>
    <t xml:space="preserve">Мероприятия муниципальной программы "Доступная среда" на 2022-2024 годы</t>
  </si>
  <si>
    <t xml:space="preserve">1390000000</t>
  </si>
  <si>
    <t xml:space="preserve">Основное мероприятие "Мероприятия, направленные на повышение доступности и качества получения услуг для инвалидов и других маломобильных групп"</t>
  </si>
  <si>
    <t xml:space="preserve">1390100000</t>
  </si>
  <si>
    <t xml:space="preserve">Проведение социально-значимых мероприятий для инвалидов </t>
  </si>
  <si>
    <t xml:space="preserve">1390120260</t>
  </si>
  <si>
    <t xml:space="preserve">Увеличение плана под образовавшуюся потребность</t>
  </si>
  <si>
    <t xml:space="preserve">Основное мероприятие "Поддержка социально-ориентированных некоммерческих организаций в Партизанском муниципальном округе"</t>
  </si>
  <si>
    <t xml:space="preserve">1390200000</t>
  </si>
  <si>
    <t xml:space="preserve">Субсидии социально-ориентированной некоммерческой организации "Общество инвалидов Партизанского муниципального округа Приморской краевой организации общероссийской общественной организации "Всероссийское общество инвалидов"</t>
  </si>
  <si>
    <t xml:space="preserve">1390260010</t>
  </si>
  <si>
    <t xml:space="preserve">Муниципальная программа "Развитие физической культуры и спорта на территории Партизанского муниципального округа" на 2021-2026 годы</t>
  </si>
  <si>
    <t xml:space="preserve">1400000000</t>
  </si>
  <si>
    <t xml:space="preserve"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</si>
  <si>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 xml:space="preserve">1490000000</t>
  </si>
  <si>
    <t xml:space="preserve">Основное мероприятие "Создание условий для привлечения населения к занятиям спортом"</t>
  </si>
  <si>
    <t xml:space="preserve">1490100000</t>
  </si>
  <si>
    <t xml:space="preserve">Организация, проведение и участие в спортивных мероприятиях</t>
  </si>
  <si>
    <t xml:space="preserve">1490120070</t>
  </si>
  <si>
    <t xml:space="preserve">Увеличение ассигнований из краевого бюджета в течение года</t>
  </si>
  <si>
    <t xml:space="preserve">Организация физкультурно-спортивной работы по месту жительства</t>
  </si>
  <si>
    <t xml:space="preserve">14901S2190</t>
  </si>
  <si>
    <t xml:space="preserve">Уменьшение ассигнований в связи с отсутствием потребности</t>
  </si>
  <si>
    <t xml:space="preserve">в связи с отсутствием проведений мероприятий</t>
  </si>
  <si>
    <t xml:space="preserve">Приобретение и поставка спортивного инвентаря, спортивного оборудования и иного имущества для развития массового спорта</t>
  </si>
  <si>
    <t xml:space="preserve">14901S2230</t>
  </si>
  <si>
    <t xml:space="preserve">Развитие спортивной инфраструктуры, находящейся в муниципальной собственности</t>
  </si>
  <si>
    <t xml:space="preserve">14901S2680</t>
  </si>
  <si>
    <t xml:space="preserve">Перераспределением лимитов краевым бюджетом</t>
  </si>
  <si>
    <t xml:space="preserve">Муниципальная программа "Развитие архивного дела в Партизанском муниципальном округе" на 2024-2028 годы</t>
  </si>
  <si>
    <t xml:space="preserve">1500000000</t>
  </si>
  <si>
    <t xml:space="preserve">Мероприятия муниципальной программы "Развитие архивного дела в Партизанском муниципальном округе" на 2024-2028 годы</t>
  </si>
  <si>
    <t xml:space="preserve">1590000000</t>
  </si>
  <si>
    <t xml:space="preserve">Основное мероприятие "Обеспечение деятельности и укрепление материально-технической базы архивной службы"</t>
  </si>
  <si>
    <t xml:space="preserve">1590100000</t>
  </si>
  <si>
    <t xml:space="preserve">Проведение мероприятий по приобретению и установки материально-технических средств, проведение мероприятий архивной службы Партизанского муниципального округа </t>
  </si>
  <si>
    <t xml:space="preserve">1590120090</t>
  </si>
  <si>
    <t xml:space="preserve">Муниципальная программа "Патриотическое воспитание граждан Партизанского муниципального округа на 2021-2025 годы"</t>
  </si>
  <si>
    <t xml:space="preserve">1600000000</t>
  </si>
  <si>
    <t xml:space="preserve">Мероприятия муниципальной программы "Патриотическое воспитание граждан Партизанского муниципального округа на 2021-2025 годы"</t>
  </si>
  <si>
    <t xml:space="preserve">1690000000</t>
  </si>
  <si>
    <t xml:space="preserve">Основное мероприятие "Реализация мероприятий, направленных на привлечение детей и молодежи к участию в  мероприятиях и повышение качества жизни детей"</t>
  </si>
  <si>
    <t xml:space="preserve">1690100000</t>
  </si>
  <si>
    <t xml:space="preserve">Организация и проведение мероприятий патриотической направленности</t>
  </si>
  <si>
    <t xml:space="preserve">1690120210</t>
  </si>
  <si>
    <t xml:space="preserve">Муниципальная программа "Развитие малого и среднего предпринимательства в Партизанском муниципальном округе" на 2022-2027 годы</t>
  </si>
  <si>
    <t xml:space="preserve">1700000000</t>
  </si>
  <si>
    <t xml:space="preserve">Мероприятия муниципальной программы "Развитие малого и среднего предпринимательства в Партизанском муниципальном округе" на 2022-2027 годы</t>
  </si>
  <si>
    <t xml:space="preserve">1790000000</t>
  </si>
  <si>
    <t xml:space="preserve">Основное мероприятие "Финансовая поддержка субъектов малого и среднего предпринимательства, производящих и реализующих товары (работы, услуги), предназначенные для внутреннего рынка Российской Федерации"</t>
  </si>
  <si>
    <t xml:space="preserve">1790100000</t>
  </si>
  <si>
    <t xml:space="preserve">Организация и проведение мероприятий связанных с предпринимательской деятельностью</t>
  </si>
  <si>
    <t xml:space="preserve">1790120170</t>
  </si>
  <si>
    <t xml:space="preserve">Уменьшение ассигнований под фактическую потребность</t>
  </si>
  <si>
    <t xml:space="preserve"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</si>
  <si>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 xml:space="preserve">1800000000</t>
  </si>
  <si>
    <t xml:space="preserve"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</si>
  <si>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 xml:space="preserve">1890000000</t>
  </si>
  <si>
    <t xml:space="preserve">Основное мероприятие "Обеспечение водоснабжения и водоотведения населенных пунктов Партизанского муниципального округа"</t>
  </si>
  <si>
    <t xml:space="preserve">1890100000</t>
  </si>
  <si>
    <t xml:space="preserve">Расходы, связанные с исполнением решений, принятых судебными органами</t>
  </si>
  <si>
    <t xml:space="preserve">1890120250</t>
  </si>
  <si>
    <t xml:space="preserve">На момент формирования бюджета отсутствовала потребность в данных расходах</t>
  </si>
  <si>
    <t xml:space="preserve">Ремонт сетей водоснабжения, водоотведения</t>
  </si>
  <si>
    <t xml:space="preserve">1890170020</t>
  </si>
  <si>
    <t xml:space="preserve">В течение года доведение лимитов из краевого бюджета</t>
  </si>
  <si>
    <t xml:space="preserve">Экономия средств в связи с проведением аукционов</t>
  </si>
  <si>
    <t xml:space="preserve">Разработка проектно-сметной документации и строительство очистных сооружений в с.Владимиро-Александровское</t>
  </si>
  <si>
    <t xml:space="preserve">1890170230</t>
  </si>
  <si>
    <t xml:space="preserve">сроки на выполнение работ по разработке проектно-сметной документации увеличены по договоренности сторон и перенесены на 2025 год.</t>
  </si>
  <si>
    <t xml:space="preserve">Разработка проектно-сметной документации и строительство очистных сооружений в с.Екатериновка</t>
  </si>
  <si>
    <t xml:space="preserve">1890170240</t>
  </si>
  <si>
    <t xml:space="preserve">Разработка проектно-сметной документации и строительство очистных сооружений в с.Новицкое</t>
  </si>
  <si>
    <t xml:space="preserve">1890170250</t>
  </si>
  <si>
    <t xml:space="preserve">Основное мероприятие "Обеспечение теплоснабжения населенных пунктов Партизанского муниципального округа"</t>
  </si>
  <si>
    <t xml:space="preserve">1890200000</t>
  </si>
  <si>
    <t xml:space="preserve">Ремонт сетей и объектов теплоснабжения </t>
  </si>
  <si>
    <t xml:space="preserve">1890270050</t>
  </si>
  <si>
    <t xml:space="preserve">Увеличение лимитов под потребность</t>
  </si>
  <si>
    <t xml:space="preserve">Основное мероприятие "Обеспечение электроснабжением населенных пунктов Партизанского муниципального округа"</t>
  </si>
  <si>
    <t xml:space="preserve">1890300000</t>
  </si>
  <si>
    <t xml:space="preserve">Ремонт, капитальный ремонт линий электропередач</t>
  </si>
  <si>
    <t xml:space="preserve">1890370190</t>
  </si>
  <si>
    <t xml:space="preserve">Увеличение средств в связи с удорожанием материалов </t>
  </si>
  <si>
    <t xml:space="preserve">Основное мероприятие "Организация и содержание мест захоронения Партизанского муниципального округа"</t>
  </si>
  <si>
    <t xml:space="preserve">1890400000</t>
  </si>
  <si>
    <t xml:space="preserve">Содержание мест захоронения</t>
  </si>
  <si>
    <t xml:space="preserve">1890420290</t>
  </si>
  <si>
    <t xml:space="preserve">несвоевременное заключение контракта</t>
  </si>
  <si>
    <t xml:space="preserve"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</si>
  <si>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 xml:space="preserve">18904S2170</t>
  </si>
  <si>
    <t xml:space="preserve">Удорожание проводимых работ</t>
  </si>
  <si>
    <t xml:space="preserve">Основное мероприятие «Поддержание и улучшение санитарного и эстетического состояния территории Партизанского муниципального округа»</t>
  </si>
  <si>
    <t xml:space="preserve">1890500000</t>
  </si>
  <si>
    <t xml:space="preserve">Ликвидация несанкционированных свалок</t>
  </si>
  <si>
    <t xml:space="preserve">1890520340</t>
  </si>
  <si>
    <t xml:space="preserve">Уменьшение лимитов в связи с отсутствием потребности</t>
  </si>
  <si>
    <t xml:space="preserve">Обеспечение мероприятий по обращению  твердыми коммунальными отходами</t>
  </si>
  <si>
    <t xml:space="preserve">1890520560</t>
  </si>
  <si>
    <t xml:space="preserve">Плановые назначения уточнялись в течение года под потребности</t>
  </si>
  <si>
    <t xml:space="preserve">Основное мероприятие "Газоснабжение и газификация Партизанского муниципального округа"</t>
  </si>
  <si>
    <t xml:space="preserve">1890600000</t>
  </si>
  <si>
    <t xml:space="preserve">Создание и развитие системы газоснабжения муниципальных образований</t>
  </si>
  <si>
    <t xml:space="preserve">18906S2280</t>
  </si>
  <si>
    <t xml:space="preserve">Основное мероприятие "Обеспечение граждан Партизанского муниципального округа твердым топливом</t>
  </si>
  <si>
    <t xml:space="preserve">1890700000</t>
  </si>
  <si>
    <t xml:space="preserve">Обеспечение граждан твердым топливом (дровами)</t>
  </si>
  <si>
    <t xml:space="preserve">1890720400</t>
  </si>
  <si>
    <t xml:space="preserve">АО НЗМУ выступило в качестве благодателя в
обязательстве безвозмездной передачи в собственность Партизанского муниципального округа на дровяной древесины, а ИП Паньковский А.В. по договору от 09.11.2024 No б/н
обязался безвозмездно обеспечить участников СВО
ПМР твердым топливом </t>
  </si>
  <si>
    <t xml:space="preserve">Обеспечение граждан твердым топливом</t>
  </si>
  <si>
    <t xml:space="preserve">18907S2620</t>
  </si>
  <si>
    <t xml:space="preserve">Увеличение лимитов под фактическую потребность</t>
  </si>
  <si>
    <t xml:space="preserve">Основное мероприятие "Обеспечение инфраструктурой земельных участков, предоставленных (предоставляемых) многодетным семьям"</t>
  </si>
  <si>
    <t xml:space="preserve">1890800000</t>
  </si>
  <si>
    <t xml:space="preserve">Обеспечение инфраструктурой земельных участков, предоставленных (предоставляемых) на бесплатной основе гражданам, имеющим трех и более детей</t>
  </si>
  <si>
    <t xml:space="preserve">1890820520</t>
  </si>
  <si>
    <t xml:space="preserve">Лимиты увеличены под потребность</t>
  </si>
  <si>
    <t xml:space="preserve">Сроки на выполнение работ по разработке
проектно-сметной документации увеличены по договоренности сторон и перенесены на 2025 год</t>
  </si>
  <si>
    <t xml:space="preserve">Основное мероприятие "Возмещение стоимости услуг по погребению"</t>
  </si>
  <si>
    <t xml:space="preserve">1890900000</t>
  </si>
  <si>
    <t xml:space="preserve">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</si>
  <si>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1890993190</t>
  </si>
  <si>
    <t xml:space="preserve">отсутствие потребности в данных средствах</t>
  </si>
  <si>
    <t xml:space="preserve">Муниципальная программа "Обеспечение жильем молодых семей Партизанского муниципального округа" на 2021-2026 годы</t>
  </si>
  <si>
    <t xml:space="preserve">1900000000</t>
  </si>
  <si>
    <t xml:space="preserve">Мероприятия муниципальной программы "Обеспечение жильем молодых семей Партизанского муниципального округа" на 2021-2026 годы</t>
  </si>
  <si>
    <t xml:space="preserve">1990000000</t>
  </si>
  <si>
    <t xml:space="preserve">Основное мероприятие "Обеспечение выплаты молодым семьям субсидий на приобретение (строительство) жилья экономкласса"</t>
  </si>
  <si>
    <t xml:space="preserve">1990100000</t>
  </si>
  <si>
    <t xml:space="preserve">Реализация мероприятий по обеспечению жильем молодых семей за счет средств бюджетов</t>
  </si>
  <si>
    <t xml:space="preserve">19901L4970</t>
  </si>
  <si>
    <t xml:space="preserve">Муниципальная программа "Устойчивое развитие сельских территорий Партизанского муниципального округа на 2021-2025 годы" </t>
  </si>
  <si>
    <t xml:space="preserve">2000000000</t>
  </si>
  <si>
    <t xml:space="preserve">Мероприятия муниципальной программы "Устойчивое развитие сельских территорий Партизанского муниципального округа на 2021-2025 годы" </t>
  </si>
  <si>
    <t xml:space="preserve">2090000000</t>
  </si>
  <si>
    <t xml:space="preserve">Основное мероприятие  "Обеспечение жильем молодых семей и молодых специалистов, проживающих в сельской местности Партизанского муниципального округа"</t>
  </si>
  <si>
    <t xml:space="preserve">2090100000</t>
  </si>
  <si>
    <t xml:space="preserve">Мероприятия по улучшению жилищных условий граждан, проживающих в сельской местности Партизанского муниципального округа, в том числе молодых семей и молодых специалистов</t>
  </si>
  <si>
    <t xml:space="preserve">2090180300</t>
  </si>
  <si>
    <t xml:space="preserve">В связи с ограниченным объемом финансирования, предоставление социальных выплат из Федерального бюджета осуществлялось в порядке очередности. Социальные  выплаты на приобретение (строительство) жилья для граждан  Партизанского муниципального округа  в 2024 году не были предоставлены.</t>
  </si>
  <si>
    <t xml:space="preserve">Муниципальная программа "Комплексная безопасность образовательных учреждений Партизанского муниципального округа" на 2022-2025 годы </t>
  </si>
  <si>
    <t xml:space="preserve">2300000000</t>
  </si>
  <si>
    <t xml:space="preserve">Мероприятия муниципальной программы "Комплексная безопасность образовательных учреждений Партизанского муниципального округа" на 2022-2025 годы </t>
  </si>
  <si>
    <t xml:space="preserve">2390000000</t>
  </si>
  <si>
    <t xml:space="preserve">Основное мероприятие "Обеспечение безопасности в образовательных учреждениях"</t>
  </si>
  <si>
    <t xml:space="preserve">2390100000</t>
  </si>
  <si>
    <t xml:space="preserve">Комплексная безопасность образовательных учреждений</t>
  </si>
  <si>
    <t xml:space="preserve">2390120270</t>
  </si>
  <si>
    <t xml:space="preserve"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</si>
  <si>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 xml:space="preserve">2500000000</t>
  </si>
  <si>
    <t xml:space="preserve"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</si>
  <si>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 xml:space="preserve">2590000000</t>
  </si>
  <si>
    <t xml:space="preserve">Основное мероприятие "Капитальный ремонт помещений муниципальной собственности Партизанского муниципального округа"</t>
  </si>
  <si>
    <t xml:space="preserve">2590100000</t>
  </si>
  <si>
    <t xml:space="preserve">Мероприятия по капитальному ремонту помещений муниципальной собственности</t>
  </si>
  <si>
    <t xml:space="preserve">2590120150</t>
  </si>
  <si>
    <t xml:space="preserve">Не был произведен ремонт жилого помещения находящегося в муниципальной собственности ПМО в связи с наступлением зимнего сезона и отсутствием маневренного жилого фонда для переселения граждан на время  проведения капитальных работ</t>
  </si>
  <si>
    <t xml:space="preserve">Расходы по фактической потребности</t>
  </si>
  <si>
    <t xml:space="preserve">2590120250</t>
  </si>
  <si>
    <t xml:space="preserve">Во исполнение судебного решения по гражданскому делу возмещены судебные расходы по оплате услуг представителя </t>
  </si>
  <si>
    <t xml:space="preserve">2590120470</t>
  </si>
  <si>
    <t xml:space="preserve">Соглашение по оплате взносов по централизованному отоплению в многоквартирных домах пустующего жилищного фонда, находящегося в собственности ПМО, находится в стадии согласования</t>
  </si>
  <si>
    <t xml:space="preserve">Отсутствие документации для оплаты услуг</t>
  </si>
  <si>
    <t xml:space="preserve">Основное мероприятие "Переселение граждан из аварийного жилищного фонда в Партизанском муниципальном округе"</t>
  </si>
  <si>
    <t xml:space="preserve">2590200000</t>
  </si>
  <si>
    <t xml:space="preserve">Проведение работ по формированию и проведению государственного кадастрового учета земельных участков, на которых расположены аварийные многоквартирные дома, снос аварийных жилых домов</t>
  </si>
  <si>
    <t xml:space="preserve">2590220280</t>
  </si>
  <si>
    <t xml:space="preserve">Отделом жилфонда были запрошены дополнительные ассигнования на реализацию мероприятия</t>
  </si>
  <si>
    <t xml:space="preserve">Основное мероприятие "Переселение граждан в Партизанском муниципальном округе"</t>
  </si>
  <si>
    <t xml:space="preserve">2590300000</t>
  </si>
  <si>
    <t xml:space="preserve">2590320250</t>
  </si>
  <si>
    <t xml:space="preserve">Во исполнение решения Партизанского районного суда о приобретении благоустроенного жилого помещения ребенку-инвалиду приобретена и передана администрации ПМО  квартира и предоставлена по договору найма; в рамках мероприятия по привлечению молодых специалистов для работы в сельской местности приобретено жилое помещение</t>
  </si>
  <si>
    <t xml:space="preserve">Федеральный проект "Обеспечение устойчивого сокращения непригодного для проживания жилищного фонда"</t>
  </si>
  <si>
    <t xml:space="preserve">259F300000</t>
  </si>
  <si>
    <t xml:space="preserve"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</si>
  <si>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259F367483</t>
  </si>
  <si>
    <t xml:space="preserve">приобретение жилого помещения в муниципальную собственность, выкуплена ¼ доли в праве общей долевой собственности жилого помещения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</si>
  <si>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</si>
  <si>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 xml:space="preserve">259F367484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</si>
  <si>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бюджета округа</t>
  </si>
  <si>
    <t xml:space="preserve">259F36748S</t>
  </si>
  <si>
    <t xml:space="preserve">Муниципальная программа "Развитие внутреннего и въездного туризма в Партизанском муниципальном округе на 2021-2026 годы" </t>
  </si>
  <si>
    <t xml:space="preserve">2600000000</t>
  </si>
  <si>
    <t xml:space="preserve">Мероприятия муниципальной программы "Развитие внутреннего и въездного туризма в Партизанском муниципальном округе на 2021-2026 годы" </t>
  </si>
  <si>
    <t xml:space="preserve">2690000000</t>
  </si>
  <si>
    <t xml:space="preserve">Основное мероприятие "Развитие внутреннего и въездного туризма"</t>
  </si>
  <si>
    <t xml:space="preserve">2690100000</t>
  </si>
  <si>
    <t xml:space="preserve">Благоустройство территорий, прилегающих к местам туристского показа за счет средств бюджета округа</t>
  </si>
  <si>
    <t xml:space="preserve">26901S2240</t>
  </si>
  <si>
    <t xml:space="preserve"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</si>
  <si>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 xml:space="preserve">2800000000</t>
  </si>
  <si>
    <t xml:space="preserve"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</si>
  <si>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 xml:space="preserve">2890000000</t>
  </si>
  <si>
    <t xml:space="preserve">Основное мероприятие "Профилактика терроризма и экстремизма, незаконного потребления наркотических средств и психотропных веществ, повышение уровня антитеррористической защищенности, предупреждение безнадзорности, беспризорности и правонарушений среди несовершеннолетних на территории Партизанского муниципального округа"</t>
  </si>
  <si>
    <t xml:space="preserve">2890100000</t>
  </si>
  <si>
    <t xml:space="preserve">Мероприятия по профилактике терроризма и экстремизма, незаконного потребления наркотических средств и психотропных веществ, предупреждение безнадзорности, беспризорности и правонарушений среди несовершеннолетних </t>
  </si>
  <si>
    <t xml:space="preserve">2890120380</t>
  </si>
  <si>
    <t xml:space="preserve">Тренинги по профилактике наркомании, алкоголизма и табакокурения среди молодежи были проведены совместно с Управлением образования ПМО без привлечения денежных средств</t>
  </si>
  <si>
    <t xml:space="preserve">Муниципальная программа «Укрепление общественного здоровья населения Партизанского муниципального округа Приморского края» на 2021-2024 годы</t>
  </si>
  <si>
    <t xml:space="preserve">2900000000</t>
  </si>
  <si>
    <t xml:space="preserve">Мероприятия муниципальной программы «Укрепление общественного здоровья населения Партизанского муниципального округа Приморского края» на 2021-2024 годы</t>
  </si>
  <si>
    <t xml:space="preserve">2990000000</t>
  </si>
  <si>
    <t xml:space="preserve">Основное мероприятие  «Укрепление общественного здоровья населения»</t>
  </si>
  <si>
    <t xml:space="preserve">2990100000</t>
  </si>
  <si>
    <t xml:space="preserve">Мероприятия по пропаганде здорового образа жизни</t>
  </si>
  <si>
    <t xml:space="preserve">2990120420</t>
  </si>
  <si>
    <t xml:space="preserve">Содействие в организации работы выездной бригады специалистов для проведения профилактических и медицинских осмотров на территории Партизанского муниципального округа</t>
  </si>
  <si>
    <t xml:space="preserve">2990120570</t>
  </si>
  <si>
    <t xml:space="preserve">Орг.отделом были запрошены дополнительные ассигнования на реализацию мероприятия</t>
  </si>
  <si>
    <t xml:space="preserve"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</si>
  <si>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 xml:space="preserve">3000000000</t>
  </si>
  <si>
    <t xml:space="preserve"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</si>
  <si>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 xml:space="preserve">3090000000</t>
  </si>
  <si>
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иными способами"</t>
  </si>
  <si>
    <t xml:space="preserve">3090100000</t>
  </si>
  <si>
    <t xml:space="preserve">Обеспечение жилыми помещениями детей-сирот и детей, оставшихся без попечения родителей, лиц из их числа за счет средств краевого бюджета</t>
  </si>
  <si>
    <t xml:space="preserve">3090193210</t>
  </si>
  <si>
    <r>
      <rPr>
        <sz val="12"/>
        <rFont val="Tinos"/>
        <family val="0"/>
        <charset val="1"/>
      </rPr>
      <t xml:space="preserve">Лимиты были предоставлены Минфином по Постановлению Правительства ПК (</t>
    </r>
    <r>
      <rPr>
        <sz val="12"/>
        <rFont val="Times New Roman"/>
        <family val="1"/>
        <charset val="1"/>
      </rPr>
      <t xml:space="preserve">В соответствии с Законом Приморского края от 22.12.2023 № 495-КЗ "О краевом бюджете на 2024 год и плановый период 2025 и 2026 годов")</t>
    </r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</si>
  <si>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</si>
  <si>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30901R0820</t>
  </si>
  <si>
    <t xml:space="preserve">Лимиты были отозваны Минфином по Постановлению Правительства ПК 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</si>
  <si>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</si>
  <si>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 xml:space="preserve">30901М0820</t>
  </si>
  <si>
    <t xml:space="preserve">Изменили целевую статью согласно Постановления Правительства ПК</t>
  </si>
  <si>
    <t xml:space="preserve">Муниципальная программа "Формирование современной городской среды Партизанского муниципального округа" на 2024-2027 годы</t>
  </si>
  <si>
    <t xml:space="preserve">3100000000</t>
  </si>
  <si>
    <t xml:space="preserve">Подпрограмма "Формирование современной городской среды Партизанского муниципального округа" на 2024-2027 годы</t>
  </si>
  <si>
    <t xml:space="preserve">3110000000</t>
  </si>
  <si>
    <t xml:space="preserve">Основное мероприятие "Формирование комфортной городской среды"</t>
  </si>
  <si>
    <t xml:space="preserve">3110100000</t>
  </si>
  <si>
    <t xml:space="preserve">Поддержка муниципальных программ по благоустройству территорий муниципальных образований</t>
  </si>
  <si>
    <t xml:space="preserve">31101S2610</t>
  </si>
  <si>
    <t xml:space="preserve">Подпрограмма "Благоустройство территорий, детских и спортивных площадок Партизанского муниципального округа" на 2024-2027 годы</t>
  </si>
  <si>
    <t xml:space="preserve">3120000000</t>
  </si>
  <si>
    <t xml:space="preserve">Региональный проект "Формирование комфортной городской среды"</t>
  </si>
  <si>
    <t xml:space="preserve">312F200000</t>
  </si>
  <si>
    <t xml:space="preserve"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</si>
  <si>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312F254240</t>
  </si>
  <si>
    <t xml:space="preserve">Увеличение объемов финансирования из Краевого и местного бюджетов в связи с победой во Всероссийском конкурсе</t>
  </si>
  <si>
    <t xml:space="preserve">Основное мероприятие "Благоустройство территории Партизанского муниципального округа"</t>
  </si>
  <si>
    <t xml:space="preserve">3120100000</t>
  </si>
  <si>
    <t xml:space="preserve">Благоустройство территории </t>
  </si>
  <si>
    <t xml:space="preserve">3120120540</t>
  </si>
  <si>
    <t xml:space="preserve">Неиспользованные средства были запланированы под разработку проектной документации «Парка - территории общего пользования на территории пос. Николаевка», признанного опорным населенным пунктом ПМО, но  сумма предложенная в качестве наименьшей суммы контракта оказалась непривлекательной для исполнителей услуг и не была востребована.</t>
  </si>
  <si>
    <t xml:space="preserve">Реализация проектов инициативного бюджетирования по направлению "Твой проект" </t>
  </si>
  <si>
    <t xml:space="preserve">31201S2361</t>
  </si>
  <si>
    <t xml:space="preserve">Доведены лимиты из краевого бюджета на реализацию инициативного бюджетирования по направлению «Твой проект»</t>
  </si>
  <si>
    <t xml:space="preserve">31201S2362</t>
  </si>
  <si>
    <t xml:space="preserve"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</si>
  <si>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 xml:space="preserve">3200000000</t>
  </si>
  <si>
    <t xml:space="preserve"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</si>
  <si>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 xml:space="preserve">3290000000</t>
  </si>
  <si>
    <t xml:space="preserve">Основное мероприятие "Управление развитием информационного общества"</t>
  </si>
  <si>
    <t xml:space="preserve">3290100000</t>
  </si>
  <si>
    <t xml:space="preserve">Создание условий для обеспечения услугами связи малочисленных и труднодоступных населенных пунктов Приморского края</t>
  </si>
  <si>
    <t xml:space="preserve">32901S2090</t>
  </si>
  <si>
    <r>
      <rPr>
        <sz val="12"/>
        <rFont val="Tinos"/>
        <family val="0"/>
        <charset val="1"/>
      </rPr>
      <t xml:space="preserve">Лимиты были предоставлены Минфином по Постановлению Правительства ПК (</t>
    </r>
    <r>
      <rPr>
        <sz val="12"/>
        <rFont val="Times New Roman"/>
        <family val="1"/>
        <charset val="1"/>
      </rPr>
      <t xml:space="preserve">Постановление Правительства Приморского края от 22.01.2024 № 24-пп «Об утверждении распределения субсидии из краевого бюджета бюджетам муниципальных образований Приморского края на создание условий для обеспечения услугами связи малочисленных и труднодоступных населенных пунктов Приморского края на 2024 год»)</t>
    </r>
  </si>
  <si>
    <t xml:space="preserve">Муниципальная программа "Территория комфорта на 2024 - 2028 годы"</t>
  </si>
  <si>
    <t xml:space="preserve">3300000000</t>
  </si>
  <si>
    <t xml:space="preserve">Мероприятия муниципальной программы "Территория комфорта на 2024 - 2028 годы"</t>
  </si>
  <si>
    <t xml:space="preserve">3390000000</t>
  </si>
  <si>
    <t xml:space="preserve">3390100000</t>
  </si>
  <si>
    <t xml:space="preserve">Благоустройство территории</t>
  </si>
  <si>
    <t xml:space="preserve">3390120540</t>
  </si>
  <si>
    <t xml:space="preserve">Лимиты были доведены,как вновь образованной организации</t>
  </si>
  <si>
    <t xml:space="preserve">Исполнение по потребности</t>
  </si>
  <si>
    <t xml:space="preserve">Мероприятия по обеспечению уличного освещения</t>
  </si>
  <si>
    <t xml:space="preserve">3390120550</t>
  </si>
  <si>
    <t xml:space="preserve">3390140050</t>
  </si>
  <si>
    <t xml:space="preserve">Поддержка проектов, инициируемых жителями муниципальных образований, по решению вопросов местного значения</t>
  </si>
  <si>
    <t xml:space="preserve">3390194030</t>
  </si>
  <si>
    <t xml:space="preserve">Выделены лимиты на поддержку проектов,инициируемых жителями МО ,по решению вопросов местного значения</t>
  </si>
  <si>
    <t xml:space="preserve">Муниципальная программа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</si>
  <si>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 xml:space="preserve">3400000000</t>
  </si>
  <si>
    <t xml:space="preserve">Мероприятия муниципальной программы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</si>
  <si>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 xml:space="preserve">3490000000</t>
  </si>
  <si>
    <t xml:space="preserve">Основное мероприятие "Стимулирование перевода биологически незащищенных свиноводческих хозяйств на альтернативное животноводство"</t>
  </si>
  <si>
    <t xml:space="preserve">3490100000</t>
  </si>
  <si>
    <t xml:space="preserve">Мероприятия, связанные со стимулированием перевода биологически незащищенных свиноводческих хозяйств на альтернативное животноводство</t>
  </si>
  <si>
    <t xml:space="preserve">3490120590</t>
  </si>
  <si>
    <t xml:space="preserve">Отделом сельского хозяйства было подано ходатайство о выделении ассигнований на данное мероприятие</t>
  </si>
  <si>
    <t xml:space="preserve">В связи с тем, что подсобные хозяйства ПМО         не прислали заявки для участия в вышеуказанной программе сумма осталась неосвоенной.</t>
  </si>
  <si>
    <t xml:space="preserve">Итого по муниципальным программам</t>
  </si>
  <si>
    <t xml:space="preserve">0000000000</t>
  </si>
  <si>
    <t xml:space="preserve">Непрограммные направления деятельности органов местного самоуправления</t>
  </si>
  <si>
    <t xml:space="preserve">9900000000</t>
  </si>
  <si>
    <t xml:space="preserve">Мероприятия непрограммных направлений деятельности органов местного самоуправления</t>
  </si>
  <si>
    <t xml:space="preserve">9990000000</t>
  </si>
  <si>
    <t xml:space="preserve">Непрограммные мероприятия</t>
  </si>
  <si>
    <t xml:space="preserve">9999900000</t>
  </si>
  <si>
    <t xml:space="preserve">Глава Партизанского муниципального округа</t>
  </si>
  <si>
    <t xml:space="preserve">9999910010</t>
  </si>
  <si>
    <t xml:space="preserve">Лимиты увеличены по Решению Думы ПМО</t>
  </si>
  <si>
    <t xml:space="preserve">Руководство и управление в сфере установленных функций органов местного самоуправления Партизанского муниципального округа</t>
  </si>
  <si>
    <t xml:space="preserve">9999910020</t>
  </si>
  <si>
    <t xml:space="preserve">Председатель представительного органа муниципального образования</t>
  </si>
  <si>
    <t xml:space="preserve">9999910030</t>
  </si>
  <si>
    <t xml:space="preserve">Председатель ревизионной комиссии Партизанского муниципального округа</t>
  </si>
  <si>
    <t xml:space="preserve">9999910040</t>
  </si>
  <si>
    <t xml:space="preserve">Мероприятия, проводимые администрацией Партизанского муниципального округа</t>
  </si>
  <si>
    <t xml:space="preserve">9999920100</t>
  </si>
  <si>
    <r>
      <rPr>
        <sz val="13"/>
        <color rgb="FF000000"/>
        <rFont val="Times New Roman"/>
        <family val="1"/>
        <charset val="204"/>
      </rPr>
      <t xml:space="preserve"> Экономия образовалась в связи </t>
    </r>
    <r>
      <rPr>
        <i val="true"/>
        <sz val="13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с отменой праздничных мероприятий, приуроченных к календарным праздникам, из-за угрозы проведения террористических актов на территории РФ</t>
    </r>
  </si>
  <si>
    <t xml:space="preserve">Резервный фонд администрации Партизанского муниципального округа</t>
  </si>
  <si>
    <t xml:space="preserve">9999920110</t>
  </si>
  <si>
    <r>
      <rPr>
        <sz val="12"/>
        <rFont val="Tinos"/>
        <family val="0"/>
        <charset val="1"/>
      </rPr>
      <t xml:space="preserve">Лимиты перераспределены согласно Решение заседания рабочей группы по вопросам поддержки семей участников специальной военной операции, а также лиц, призванных на военную службу по мобилизации, проживающих на территории Партизанского муниципального округа, </t>
    </r>
    <r>
      <rPr>
        <sz val="13"/>
        <color rgb="FF000000"/>
        <rFont val="Times New Roman"/>
        <family val="1"/>
        <charset val="204"/>
      </rPr>
      <t xml:space="preserve">Решением комиссии при АПМО по предупреждению и ликвидации ЧС и обеспечению пожарной безопасности</t>
    </r>
  </si>
  <si>
    <t xml:space="preserve">средства не освоены в связи с отсутствием необходимости</t>
  </si>
  <si>
    <t xml:space="preserve">9999920250</t>
  </si>
  <si>
    <r>
      <rPr>
        <sz val="12"/>
        <rFont val="Tinos"/>
        <family val="0"/>
        <charset val="1"/>
      </rPr>
      <t xml:space="preserve">Администрацией запрошены дополнительные ассигнования на о</t>
    </r>
    <r>
      <rPr>
        <sz val="13"/>
        <color rgb="FF000000"/>
        <rFont val="Times New Roman"/>
        <family val="1"/>
        <charset val="204"/>
      </rPr>
      <t xml:space="preserve">плату исполнительных листов и взыскание исполнительского сбора</t>
    </r>
  </si>
  <si>
    <t xml:space="preserve">Мероприятия по обеспечению мобилизационной подготовки, мобилизации и мероприятий, связанных с проведением специальной военной операции</t>
  </si>
  <si>
    <t xml:space="preserve">9999920460</t>
  </si>
  <si>
    <r>
      <rPr>
        <sz val="12"/>
        <rFont val="Tinos"/>
        <family val="0"/>
        <charset val="1"/>
      </rPr>
      <t xml:space="preserve">Администрацией запрошены дополнительные ассигнования на </t>
    </r>
    <r>
      <rPr>
        <sz val="13"/>
        <rFont val="Tinos"/>
        <family val="0"/>
        <charset val="128"/>
      </rPr>
      <t xml:space="preserve"> приобретение дополнительного вещевого имущества и снаряжения гражданам, призванным на военную службу в соответствии с Указом Президента Российской Федерации от 21 сентября 2022 г. № 647 "Об объявлении частичной мобилизации в Российской Федерации"</t>
    </r>
  </si>
  <si>
    <t xml:space="preserve">Единовременная материальная помощь членам семей военнослужащих, погибших в результате участия в специальной военной операции</t>
  </si>
  <si>
    <t xml:space="preserve">9999920480</t>
  </si>
  <si>
    <t xml:space="preserve">Перераспределением лимитов по  Решение заседания рабочей группы по вопросам поддержки семей участников специальной военной операции, а также лиц, призванных на военную службу по мобилизации, проживающих на территории Партизанского муниципального округа,</t>
  </si>
  <si>
    <t xml:space="preserve">Мероприятия по реорганизации и ликвидации учреждений</t>
  </si>
  <si>
    <t xml:space="preserve">9999920530</t>
  </si>
  <si>
    <t xml:space="preserve">Уточнение лимитов в связи с потребностью</t>
  </si>
  <si>
    <t xml:space="preserve">Осуществление первичного воинского учета на территориях, где отсутствуют военные комиссариаты</t>
  </si>
  <si>
    <t xml:space="preserve">9999951180</t>
  </si>
  <si>
    <t xml:space="preserve"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</si>
  <si>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9999951200</t>
  </si>
  <si>
    <t xml:space="preserve">Лимиты были увеличены по Постановлению Правительства ПК </t>
  </si>
  <si>
    <t xml:space="preserve">Осуществление переданных полномочий Российской Федерации на государственную регистрацию актов гражданского состояния</t>
  </si>
  <si>
    <t xml:space="preserve">9999959300</t>
  </si>
  <si>
    <t xml:space="preserve">Создание и обеспечение деятельности комиссий по делам несовершеннолетних и защите их прав</t>
  </si>
  <si>
    <t xml:space="preserve">9999993010</t>
  </si>
  <si>
    <t xml:space="preserve">Реализация отдельных государственных полномочий по созданию административных комиссий</t>
  </si>
  <si>
    <t xml:space="preserve">9999993030</t>
  </si>
  <si>
    <t xml:space="preserve"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</si>
  <si>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9999993040</t>
  </si>
  <si>
    <t xml:space="preserve">По фактической потребности в ассигнованиях</t>
  </si>
  <si>
    <t xml:space="preserve"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</si>
  <si>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 xml:space="preserve">9999993050</t>
  </si>
  <si>
    <t xml:space="preserve">Осуществление отдельных государственных полномочий по государственному управлению охраной труда</t>
  </si>
  <si>
    <t xml:space="preserve">9999993100</t>
  </si>
  <si>
    <r>
      <rPr>
        <sz val="13"/>
        <color rgb="FF000000"/>
        <rFont val="Times New Roman"/>
        <family val="1"/>
        <charset val="204"/>
      </rPr>
      <t xml:space="preserve">В отделе была вакансия</t>
    </r>
    <r>
      <rPr>
        <i val="true"/>
        <sz val="13"/>
        <color rgb="FF000000"/>
        <rFont val="Times New Roman"/>
        <family val="1"/>
        <charset val="204"/>
      </rPr>
      <t xml:space="preserve"> в период с 18.03.2024 по 30.08.2024.</t>
    </r>
  </si>
  <si>
    <t xml:space="preserve"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</si>
  <si>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9999993120</t>
  </si>
  <si>
    <t xml:space="preserve">Реализация государственного полномочия в сфере транспортного обслуживания по муниципальным маршрутам в границах муниципальных образований</t>
  </si>
  <si>
    <t xml:space="preserve">9999993130</t>
  </si>
  <si>
    <t xml:space="preserve">Осуществление государственных полномочий органов опеки и попечительства в отношении несовершеннолетних</t>
  </si>
  <si>
    <t xml:space="preserve">9999993160</t>
  </si>
  <si>
    <t xml:space="preserve"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</si>
  <si>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9999993180
</t>
  </si>
  <si>
    <t xml:space="preserve">Всего расходов: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</si>
</sst>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#,##0.00"/>
    <numFmt numFmtId="167" formatCode="#,##0.0"/>
    <numFmt numFmtId="168" formatCode="#,##0.00000"/>
    <numFmt numFmtId="169" formatCode="0.0"/>
    <numFmt numFmtId="170" formatCode="#,##0"/>
    <numFmt numFmtId="171" formatCode="@"/>
  </numFmts>
  <fonts count="29">
    <font>
      <sz val="1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1"/>
    </font>
    <font>
      <b val="true"/>
      <sz val="12"/>
      <color rgb="FF000000"/>
      <name val="Tinos"/>
      <family val="0"/>
      <charset val="1"/>
    </font>
    <font>
      <b val="true"/>
      <sz val="12"/>
      <name val="Tinos"/>
      <family val="0"/>
      <charset val="1"/>
    </font>
    <font>
      <b val="true"/>
      <sz val="12"/>
      <name val="Times New Roman"/>
      <family val="1"/>
      <charset val="1"/>
    </font>
    <font>
      <b val="true"/>
      <sz val="14"/>
      <name val="Arial Cyr"/>
      <family val="0"/>
      <charset val="1"/>
    </font>
    <font>
      <sz val="12"/>
      <color rgb="FF000000"/>
      <name val="Tinos"/>
      <family val="0"/>
      <charset val="1"/>
    </font>
    <font>
      <sz val="12"/>
      <name val="Tinos"/>
      <family val="0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i val="true"/>
      <sz val="13"/>
      <color rgb="FF000000"/>
      <name val="Times New Roman"/>
      <family val="1"/>
      <charset val="204"/>
    </font>
    <font>
      <sz val="13"/>
      <name val="Tinos"/>
      <family val="0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23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0" xfId="23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4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4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7" fontId="15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16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9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20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11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1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9" fontId="20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8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1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2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2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9" fontId="2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23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17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1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71" fontId="14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71" fontId="17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8" fillId="2" borderId="1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11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9" fontId="26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1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1" fillId="2" borderId="1" xfId="2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1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2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1" fontId="23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1" fillId="0" borderId="1" xfId="2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20" fillId="0" borderId="1" xfId="0" applyFont="true" applyBorder="true" applyAlignment="true" applyProtection="true">
      <alignment horizontal="general" vertical="top" textRotation="0" wrapText="true" indent="0" shrinkToFit="true"/>
      <protection locked="true" hidden="false"/>
    </xf>
    <xf numFmtId="164" fontId="11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1" fillId="0" borderId="0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true"/>
      <protection locked="true" hidden="false"/>
    </xf>
    <xf numFmtId="164" fontId="26" fillId="2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8" fillId="0" borderId="1" xfId="0" applyFont="true" applyBorder="true" applyAlignment="true" applyProtection="true">
      <alignment horizontal="center" vertical="top" textRotation="0" wrapText="true" indent="0" shrinkToFit="true"/>
      <protection locked="true" hidden="false"/>
    </xf>
    <xf numFmtId="171" fontId="11" fillId="2" borderId="1" xfId="0" applyFont="true" applyBorder="true" applyAlignment="true" applyProtection="true">
      <alignment horizontal="center" vertical="top" textRotation="0" wrapText="true" indent="0" shrinkToFit="true"/>
      <protection locked="true" hidden="false"/>
    </xf>
    <xf numFmtId="164" fontId="1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26" xfId="20"/>
    <cellStyle name="xl33" xfId="21"/>
    <cellStyle name="xl34" xfId="22"/>
    <cellStyle name="Обычный 2" xfId="23"/>
    <cellStyle name="Обычный_Лист1" xfId="24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5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2" topLeftCell="C45" activePane="bottomRight" state="frozen"/>
      <selection pane="topLeft" activeCell="A1" activeCellId="0" sqref="A1"/>
      <selection pane="topRight" activeCell="C1" activeCellId="0" sqref="C1"/>
      <selection pane="bottomLeft" activeCell="A45" activeCellId="0" sqref="A45"/>
      <selection pane="bottomRight" activeCell="H26" activeCellId="0" sqref="H26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53.42"/>
    <col collapsed="false" customWidth="true" hidden="false" outlineLevel="0" max="2" min="2" style="1" width="15.29"/>
    <col collapsed="false" customWidth="true" hidden="false" outlineLevel="0" max="3" min="3" style="2" width="16"/>
    <col collapsed="false" customWidth="true" hidden="false" outlineLevel="0" max="4" min="4" style="3" width="16.29"/>
    <col collapsed="false" customWidth="true" hidden="false" outlineLevel="0" max="5" min="5" style="3" width="18.42"/>
    <col collapsed="false" customWidth="true" hidden="false" outlineLevel="0" max="6" min="6" style="4" width="14.29"/>
    <col collapsed="false" customWidth="true" hidden="false" outlineLevel="0" max="7" min="7" style="1" width="14.14"/>
    <col collapsed="false" customWidth="true" hidden="false" outlineLevel="0" max="8" min="8" style="1" width="53.13"/>
    <col collapsed="false" customWidth="true" hidden="false" outlineLevel="0" max="9" min="9" style="5" width="55.57"/>
    <col collapsed="false" customWidth="false" hidden="false" outlineLevel="0" max="16384" min="10" style="1" width="9.14"/>
  </cols>
  <sheetData>
    <row r="1" customFormat="false" ht="26.2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Format="false" ht="18.75" hidden="false" customHeight="false" outlineLevel="0" collapsed="false">
      <c r="A2" s="7"/>
      <c r="B2" s="7"/>
      <c r="C2" s="7"/>
      <c r="D2" s="7"/>
      <c r="G2" s="8" t="s">
        <v>1</v>
      </c>
      <c r="H2" s="8"/>
      <c r="I2" s="9"/>
    </row>
    <row r="3" customFormat="false" ht="189" hidden="false" customHeight="false" outlineLevel="0" collapsed="false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16" t="s">
        <v>10</v>
      </c>
    </row>
    <row r="4" customFormat="false" ht="15.75" hidden="false" customHeight="false" outlineLevel="0" collapsed="false">
      <c r="A4" s="10" t="n">
        <v>1</v>
      </c>
      <c r="B4" s="10" t="n">
        <v>2</v>
      </c>
      <c r="C4" s="17" t="n">
        <v>3</v>
      </c>
      <c r="D4" s="10" t="n">
        <v>4</v>
      </c>
      <c r="E4" s="10" t="n">
        <v>5</v>
      </c>
      <c r="F4" s="18" t="s">
        <v>11</v>
      </c>
      <c r="G4" s="10" t="n">
        <v>7</v>
      </c>
      <c r="H4" s="10" t="n">
        <v>8</v>
      </c>
      <c r="I4" s="19" t="n">
        <v>9</v>
      </c>
    </row>
    <row r="5" customFormat="false" ht="52.2" hidden="false" customHeight="false" outlineLevel="0" collapsed="false">
      <c r="A5" s="20" t="s">
        <v>12</v>
      </c>
      <c r="B5" s="21" t="s">
        <v>13</v>
      </c>
      <c r="C5" s="22" t="n">
        <f aca="false">C6</f>
        <v>610000</v>
      </c>
      <c r="D5" s="22" t="n">
        <f aca="false">D6</f>
        <v>610000</v>
      </c>
      <c r="E5" s="22" t="n">
        <f aca="false">E6</f>
        <v>565898</v>
      </c>
      <c r="F5" s="23" t="n">
        <f aca="false">E5/C5*100</f>
        <v>92.7701639344262</v>
      </c>
      <c r="G5" s="24" t="n">
        <f aca="false">E5/D5*100</f>
        <v>92.7701639344262</v>
      </c>
      <c r="H5" s="25" t="s">
        <v>14</v>
      </c>
      <c r="I5" s="25" t="s">
        <v>14</v>
      </c>
      <c r="K5" s="26"/>
      <c r="L5" s="26"/>
      <c r="M5" s="26"/>
    </row>
    <row r="6" customFormat="false" ht="63" hidden="false" customHeight="false" outlineLevel="0" collapsed="false">
      <c r="A6" s="20" t="s">
        <v>15</v>
      </c>
      <c r="B6" s="21" t="s">
        <v>16</v>
      </c>
      <c r="C6" s="22" t="n">
        <f aca="false">C7</f>
        <v>610000</v>
      </c>
      <c r="D6" s="22" t="n">
        <f aca="false">D7</f>
        <v>610000</v>
      </c>
      <c r="E6" s="22" t="n">
        <f aca="false">E7</f>
        <v>565898</v>
      </c>
      <c r="F6" s="27" t="n">
        <f aca="false">E6/C6*100</f>
        <v>92.7701639344262</v>
      </c>
      <c r="G6" s="28" t="n">
        <f aca="false">E6/D6*100</f>
        <v>92.7701639344262</v>
      </c>
      <c r="H6" s="25" t="s">
        <v>14</v>
      </c>
      <c r="I6" s="25" t="s">
        <v>14</v>
      </c>
    </row>
    <row r="7" customFormat="false" ht="47.25" hidden="false" customHeight="false" outlineLevel="0" collapsed="false">
      <c r="A7" s="29" t="s">
        <v>17</v>
      </c>
      <c r="B7" s="30" t="s">
        <v>18</v>
      </c>
      <c r="C7" s="31" t="n">
        <f aca="false">C8</f>
        <v>610000</v>
      </c>
      <c r="D7" s="31" t="n">
        <f aca="false">D8</f>
        <v>610000</v>
      </c>
      <c r="E7" s="31" t="n">
        <f aca="false">E8</f>
        <v>565898</v>
      </c>
      <c r="F7" s="27" t="n">
        <f aca="false">E7/C7*100</f>
        <v>92.7701639344262</v>
      </c>
      <c r="G7" s="28" t="n">
        <f aca="false">E7/D7*100</f>
        <v>92.7701639344262</v>
      </c>
      <c r="H7" s="25" t="s">
        <v>14</v>
      </c>
      <c r="I7" s="25" t="s">
        <v>14</v>
      </c>
    </row>
    <row r="8" customFormat="false" ht="47.25" hidden="false" customHeight="false" outlineLevel="0" collapsed="false">
      <c r="A8" s="32" t="s">
        <v>19</v>
      </c>
      <c r="B8" s="30" t="s">
        <v>20</v>
      </c>
      <c r="C8" s="31" t="n">
        <v>610000</v>
      </c>
      <c r="D8" s="31" t="n">
        <v>610000</v>
      </c>
      <c r="E8" s="31" t="n">
        <v>565898</v>
      </c>
      <c r="F8" s="27" t="n">
        <f aca="false">E8/C8*100</f>
        <v>92.7701639344262</v>
      </c>
      <c r="G8" s="28" t="n">
        <f aca="false">E8/D8*100</f>
        <v>92.7701639344262</v>
      </c>
      <c r="H8" s="28" t="s">
        <v>21</v>
      </c>
      <c r="I8" s="28" t="s">
        <v>21</v>
      </c>
    </row>
    <row r="9" customFormat="false" ht="47.25" hidden="false" customHeight="false" outlineLevel="0" collapsed="false">
      <c r="A9" s="20" t="s">
        <v>22</v>
      </c>
      <c r="B9" s="21" t="s">
        <v>23</v>
      </c>
      <c r="C9" s="22" t="n">
        <f aca="false">C10+C16+C36+C52+C59+C56+C48</f>
        <v>1036260308.37</v>
      </c>
      <c r="D9" s="22" t="n">
        <f aca="false">D10+D16+D36+D52+D59+D56+D48</f>
        <v>1082825694.14</v>
      </c>
      <c r="E9" s="22" t="n">
        <f aca="false">E10+E16+E36+E52+E59+E56+E48</f>
        <v>1076191632.05</v>
      </c>
      <c r="F9" s="27" t="n">
        <f aca="false">E9/C9*100</f>
        <v>103.853406654435</v>
      </c>
      <c r="G9" s="28" t="n">
        <f aca="false">E9/D9*100</f>
        <v>99.3873379505213</v>
      </c>
      <c r="H9" s="25" t="s">
        <v>14</v>
      </c>
      <c r="I9" s="25" t="s">
        <v>14</v>
      </c>
    </row>
    <row r="10" customFormat="false" ht="31.5" hidden="false" customHeight="false" outlineLevel="0" collapsed="false">
      <c r="A10" s="20" t="s">
        <v>24</v>
      </c>
      <c r="B10" s="21" t="s">
        <v>25</v>
      </c>
      <c r="C10" s="22" t="n">
        <f aca="false">C11+C14</f>
        <v>246360670</v>
      </c>
      <c r="D10" s="22" t="n">
        <f aca="false">D11+D14</f>
        <v>246764996.82</v>
      </c>
      <c r="E10" s="22" t="n">
        <f aca="false">E11+E14</f>
        <v>241600621.57</v>
      </c>
      <c r="F10" s="27" t="n">
        <f aca="false">E10/C10*100</f>
        <v>98.0678537568517</v>
      </c>
      <c r="G10" s="28" t="n">
        <f aca="false">E10/D10*100</f>
        <v>97.9071686355229</v>
      </c>
      <c r="H10" s="25" t="s">
        <v>14</v>
      </c>
      <c r="I10" s="25" t="s">
        <v>14</v>
      </c>
    </row>
    <row r="11" customFormat="false" ht="47.25" hidden="false" customHeight="false" outlineLevel="0" collapsed="false">
      <c r="A11" s="29" t="s">
        <v>26</v>
      </c>
      <c r="B11" s="30" t="s">
        <v>27</v>
      </c>
      <c r="C11" s="31" t="n">
        <f aca="false">C12+C13</f>
        <v>246360670</v>
      </c>
      <c r="D11" s="31" t="n">
        <f aca="false">D12+D13</f>
        <v>246253820.29</v>
      </c>
      <c r="E11" s="31" t="n">
        <f aca="false">E12+E13</f>
        <v>241089445.04</v>
      </c>
      <c r="F11" s="27" t="n">
        <f aca="false">E11/C11*100</f>
        <v>97.8603626301228</v>
      </c>
      <c r="G11" s="28" t="n">
        <f aca="false">E11/D11*100</f>
        <v>97.9028243119566</v>
      </c>
      <c r="H11" s="25" t="s">
        <v>14</v>
      </c>
      <c r="I11" s="25" t="s">
        <v>14</v>
      </c>
    </row>
    <row r="12" customFormat="false" ht="15.75" hidden="false" customHeight="false" outlineLevel="0" collapsed="false">
      <c r="A12" s="32" t="s">
        <v>28</v>
      </c>
      <c r="B12" s="30" t="s">
        <v>29</v>
      </c>
      <c r="C12" s="33" t="n">
        <v>96070400</v>
      </c>
      <c r="D12" s="31" t="n">
        <v>95963550.29</v>
      </c>
      <c r="E12" s="31" t="n">
        <v>90799175.04</v>
      </c>
      <c r="F12" s="27" t="n">
        <f aca="false">E12/C12*100</f>
        <v>94.5131643461462</v>
      </c>
      <c r="G12" s="28" t="n">
        <f aca="false">E12/D12*100</f>
        <v>94.6183991375961</v>
      </c>
      <c r="H12" s="28" t="s">
        <v>21</v>
      </c>
      <c r="I12" s="28" t="s">
        <v>21</v>
      </c>
    </row>
    <row r="13" customFormat="false" ht="64.9" hidden="false" customHeight="false" outlineLevel="0" collapsed="false">
      <c r="A13" s="32" t="s">
        <v>30</v>
      </c>
      <c r="B13" s="30" t="s">
        <v>31</v>
      </c>
      <c r="C13" s="33" t="n">
        <v>150290270</v>
      </c>
      <c r="D13" s="31" t="n">
        <v>150290270</v>
      </c>
      <c r="E13" s="31" t="n">
        <v>150290270</v>
      </c>
      <c r="F13" s="27" t="n">
        <f aca="false">E13/C13*100</f>
        <v>100</v>
      </c>
      <c r="G13" s="28" t="n">
        <f aca="false">E13/D13*100</f>
        <v>100</v>
      </c>
      <c r="H13" s="28"/>
      <c r="I13" s="34"/>
    </row>
    <row r="14" customFormat="false" ht="31.5" hidden="false" customHeight="false" outlineLevel="0" collapsed="false">
      <c r="A14" s="35" t="s">
        <v>32</v>
      </c>
      <c r="B14" s="30" t="s">
        <v>33</v>
      </c>
      <c r="C14" s="31" t="n">
        <f aca="false">C15</f>
        <v>0</v>
      </c>
      <c r="D14" s="31" t="n">
        <f aca="false">D15</f>
        <v>511176.53</v>
      </c>
      <c r="E14" s="31" t="n">
        <f aca="false">E15</f>
        <v>511176.53</v>
      </c>
      <c r="F14" s="27" t="e">
        <f aca="false">E14/C14*100</f>
        <v>#DIV/0!</v>
      </c>
      <c r="G14" s="28" t="n">
        <f aca="false">E14/D14*100</f>
        <v>100</v>
      </c>
      <c r="H14" s="25" t="s">
        <v>14</v>
      </c>
      <c r="I14" s="36" t="s">
        <v>14</v>
      </c>
    </row>
    <row r="15" customFormat="false" ht="45" hidden="false" customHeight="false" outlineLevel="0" collapsed="false">
      <c r="A15" s="37" t="s">
        <v>34</v>
      </c>
      <c r="B15" s="30" t="s">
        <v>35</v>
      </c>
      <c r="C15" s="31" t="n">
        <v>0</v>
      </c>
      <c r="D15" s="31" t="n">
        <v>511176.53</v>
      </c>
      <c r="E15" s="31" t="n">
        <v>511176.53</v>
      </c>
      <c r="F15" s="27" t="e">
        <f aca="false">E15/C15*100</f>
        <v>#DIV/0!</v>
      </c>
      <c r="G15" s="28" t="n">
        <f aca="false">E15/D15*100</f>
        <v>100</v>
      </c>
      <c r="H15" s="38" t="s">
        <v>36</v>
      </c>
      <c r="I15" s="34"/>
    </row>
    <row r="16" customFormat="false" ht="31.5" hidden="false" customHeight="false" outlineLevel="0" collapsed="false">
      <c r="A16" s="20" t="s">
        <v>37</v>
      </c>
      <c r="B16" s="21" t="s">
        <v>38</v>
      </c>
      <c r="C16" s="22" t="n">
        <f aca="false">C17+C23+C32+C34</f>
        <v>676410266.23</v>
      </c>
      <c r="D16" s="22" t="n">
        <f aca="false">D17+D23+D32+D34</f>
        <v>711864469.18</v>
      </c>
      <c r="E16" s="22" t="n">
        <f aca="false">E17+E23+E32+E34</f>
        <v>711021931.29</v>
      </c>
      <c r="F16" s="27" t="n">
        <f aca="false">E16/C16*100</f>
        <v>105.116963296981</v>
      </c>
      <c r="G16" s="28" t="n">
        <f aca="false">E16/D16*100</f>
        <v>99.8816434972558</v>
      </c>
      <c r="H16" s="25" t="s">
        <v>14</v>
      </c>
      <c r="I16" s="25" t="s">
        <v>14</v>
      </c>
    </row>
    <row r="17" customFormat="false" ht="47.25" hidden="false" customHeight="false" outlineLevel="0" collapsed="false">
      <c r="A17" s="29" t="s">
        <v>39</v>
      </c>
      <c r="B17" s="30" t="s">
        <v>40</v>
      </c>
      <c r="C17" s="31" t="n">
        <f aca="false">C18+C19+C20+C21+C22</f>
        <v>658116235</v>
      </c>
      <c r="D17" s="31" t="n">
        <f aca="false">D18+D19+D20+D21+D22</f>
        <v>663459680.32</v>
      </c>
      <c r="E17" s="31" t="n">
        <f aca="false">E18+E19+E20+E21+E22</f>
        <v>663083719.66</v>
      </c>
      <c r="F17" s="27" t="n">
        <f aca="false">E17/C17*100</f>
        <v>100.754803543177</v>
      </c>
      <c r="G17" s="28" t="n">
        <f aca="false">E17/D17*100</f>
        <v>99.943333307034</v>
      </c>
      <c r="H17" s="25" t="s">
        <v>14</v>
      </c>
      <c r="I17" s="25" t="s">
        <v>14</v>
      </c>
    </row>
    <row r="18" customFormat="false" ht="31.5" hidden="false" customHeight="false" outlineLevel="0" collapsed="false">
      <c r="A18" s="32" t="s">
        <v>41</v>
      </c>
      <c r="B18" s="30" t="s">
        <v>42</v>
      </c>
      <c r="C18" s="33" t="n">
        <v>172171000</v>
      </c>
      <c r="D18" s="31" t="n">
        <v>171095932.26</v>
      </c>
      <c r="E18" s="31" t="n">
        <v>170943453.65</v>
      </c>
      <c r="F18" s="27" t="n">
        <f aca="false">E18/C18*100</f>
        <v>99.2870190972928</v>
      </c>
      <c r="G18" s="28" t="n">
        <f aca="false">E18/D18*100</f>
        <v>99.9108812185153</v>
      </c>
      <c r="H18" s="28"/>
      <c r="I18" s="39"/>
    </row>
    <row r="19" customFormat="false" ht="52.2" hidden="false" customHeight="false" outlineLevel="0" collapsed="false">
      <c r="A19" s="32" t="s">
        <v>43</v>
      </c>
      <c r="B19" s="30" t="s">
        <v>44</v>
      </c>
      <c r="C19" s="33" t="n">
        <v>29835000</v>
      </c>
      <c r="D19" s="31" t="n">
        <v>39630240</v>
      </c>
      <c r="E19" s="31" t="n">
        <v>39630240</v>
      </c>
      <c r="F19" s="27" t="n">
        <f aca="false">E19/C19*100</f>
        <v>132.83137254902</v>
      </c>
      <c r="G19" s="28" t="n">
        <f aca="false">E19/D19*100</f>
        <v>100</v>
      </c>
      <c r="H19" s="38" t="s">
        <v>45</v>
      </c>
      <c r="I19" s="40"/>
    </row>
    <row r="20" customFormat="false" ht="30" hidden="false" customHeight="false" outlineLevel="0" collapsed="false">
      <c r="A20" s="41" t="s">
        <v>46</v>
      </c>
      <c r="B20" s="30" t="s">
        <v>47</v>
      </c>
      <c r="C20" s="42" t="n">
        <v>0</v>
      </c>
      <c r="D20" s="31" t="n">
        <v>1435123.06</v>
      </c>
      <c r="E20" s="31" t="n">
        <v>1211641.01</v>
      </c>
      <c r="F20" s="27" t="e">
        <f aca="false">E20/C20*100</f>
        <v>#DIV/0!</v>
      </c>
      <c r="G20" s="28" t="n">
        <f aca="false">E20/D20*100</f>
        <v>84.4276734010532</v>
      </c>
      <c r="H20" s="38" t="s">
        <v>48</v>
      </c>
      <c r="I20" s="40" t="s">
        <v>49</v>
      </c>
    </row>
    <row r="21" customFormat="false" ht="63" hidden="false" customHeight="false" outlineLevel="0" collapsed="false">
      <c r="A21" s="32" t="s">
        <v>50</v>
      </c>
      <c r="B21" s="30" t="s">
        <v>51</v>
      </c>
      <c r="C21" s="33" t="n">
        <v>433250335</v>
      </c>
      <c r="D21" s="31" t="n">
        <v>433250335</v>
      </c>
      <c r="E21" s="31" t="n">
        <v>433250335</v>
      </c>
      <c r="F21" s="27" t="n">
        <f aca="false">E21/C21*100</f>
        <v>100</v>
      </c>
      <c r="G21" s="28" t="n">
        <f aca="false">E21/D21*100</f>
        <v>100</v>
      </c>
      <c r="H21" s="28"/>
      <c r="I21" s="34"/>
    </row>
    <row r="22" customFormat="false" ht="77.6" hidden="false" customHeight="false" outlineLevel="0" collapsed="false">
      <c r="A22" s="32" t="s">
        <v>52</v>
      </c>
      <c r="B22" s="30" t="s">
        <v>53</v>
      </c>
      <c r="C22" s="33" t="n">
        <v>22859900</v>
      </c>
      <c r="D22" s="31" t="n">
        <v>18048050</v>
      </c>
      <c r="E22" s="31" t="n">
        <v>18048050</v>
      </c>
      <c r="F22" s="27" t="n">
        <f aca="false">E22/C22*100</f>
        <v>78.9506953223768</v>
      </c>
      <c r="G22" s="28" t="n">
        <f aca="false">E22/D22*100</f>
        <v>100</v>
      </c>
      <c r="H22" s="38" t="s">
        <v>54</v>
      </c>
      <c r="I22" s="38" t="s">
        <v>54</v>
      </c>
    </row>
    <row r="23" customFormat="false" ht="31.5" hidden="false" customHeight="false" outlineLevel="0" collapsed="false">
      <c r="A23" s="29" t="s">
        <v>55</v>
      </c>
      <c r="B23" s="30" t="s">
        <v>56</v>
      </c>
      <c r="C23" s="31" t="n">
        <f aca="false">C24+C25+C26+C27+C28+C29+C30+C31</f>
        <v>10723600</v>
      </c>
      <c r="D23" s="31" t="n">
        <f aca="false">D24+D25+D26+D27+D28+D29+D30+D31</f>
        <v>45548846.46</v>
      </c>
      <c r="E23" s="31" t="n">
        <f aca="false">E24+E25+E26+E27+E28+E29+E30+E31</f>
        <v>45082269.23</v>
      </c>
      <c r="F23" s="27" t="n">
        <f aca="false">E23/C23*100</f>
        <v>420.402376347495</v>
      </c>
      <c r="G23" s="28" t="n">
        <f aca="false">E23/D23*100</f>
        <v>98.9756552223343</v>
      </c>
      <c r="H23" s="25" t="s">
        <v>14</v>
      </c>
      <c r="I23" s="25" t="s">
        <v>14</v>
      </c>
    </row>
    <row r="24" customFormat="false" ht="78.75" hidden="false" customHeight="false" outlineLevel="0" collapsed="false">
      <c r="A24" s="43" t="s">
        <v>57</v>
      </c>
      <c r="B24" s="30" t="s">
        <v>58</v>
      </c>
      <c r="C24" s="31"/>
      <c r="D24" s="31" t="n">
        <v>9785620</v>
      </c>
      <c r="E24" s="31" t="n">
        <v>9785612.98</v>
      </c>
      <c r="F24" s="27" t="e">
        <f aca="false">E24/C24*100</f>
        <v>#DIV/0!</v>
      </c>
      <c r="G24" s="28" t="n">
        <f aca="false">E24/D24*100</f>
        <v>99.9999282620825</v>
      </c>
      <c r="H24" s="44"/>
      <c r="I24" s="25"/>
    </row>
    <row r="25" customFormat="false" ht="30" hidden="false" customHeight="false" outlineLevel="0" collapsed="false">
      <c r="A25" s="29" t="s">
        <v>59</v>
      </c>
      <c r="B25" s="30" t="s">
        <v>60</v>
      </c>
      <c r="C25" s="31"/>
      <c r="D25" s="31" t="n">
        <v>150000</v>
      </c>
      <c r="E25" s="31" t="n">
        <v>0</v>
      </c>
      <c r="F25" s="27" t="e">
        <f aca="false">E25/C25*100</f>
        <v>#DIV/0!</v>
      </c>
      <c r="G25" s="28" t="n">
        <f aca="false">E25/D25*100</f>
        <v>0</v>
      </c>
      <c r="H25" s="38" t="s">
        <v>61</v>
      </c>
      <c r="I25" s="45" t="s">
        <v>62</v>
      </c>
    </row>
    <row r="26" customFormat="false" ht="102.95" hidden="false" customHeight="false" outlineLevel="0" collapsed="false">
      <c r="A26" s="29" t="s">
        <v>63</v>
      </c>
      <c r="B26" s="30" t="s">
        <v>64</v>
      </c>
      <c r="C26" s="31"/>
      <c r="D26" s="31" t="n">
        <v>507780</v>
      </c>
      <c r="E26" s="31" t="n">
        <v>507780</v>
      </c>
      <c r="F26" s="27"/>
      <c r="G26" s="28" t="n">
        <f aca="false">E26/D26*100</f>
        <v>100</v>
      </c>
      <c r="H26" s="38" t="s">
        <v>65</v>
      </c>
      <c r="I26" s="40"/>
    </row>
    <row r="27" customFormat="false" ht="63" hidden="false" customHeight="false" outlineLevel="0" collapsed="false">
      <c r="A27" s="46" t="s">
        <v>66</v>
      </c>
      <c r="B27" s="47" t="s">
        <v>67</v>
      </c>
      <c r="C27" s="31"/>
      <c r="D27" s="31" t="n">
        <v>249849.63</v>
      </c>
      <c r="E27" s="31" t="n">
        <v>249849.63</v>
      </c>
      <c r="F27" s="27" t="e">
        <f aca="false">E27/C27*100</f>
        <v>#DIV/0!</v>
      </c>
      <c r="G27" s="28" t="n">
        <f aca="false">E27/D27*100</f>
        <v>100</v>
      </c>
      <c r="H27" s="38" t="s">
        <v>68</v>
      </c>
      <c r="I27" s="34"/>
    </row>
    <row r="28" customFormat="false" ht="31.5" hidden="false" customHeight="false" outlineLevel="0" collapsed="false">
      <c r="A28" s="48" t="s">
        <v>34</v>
      </c>
      <c r="B28" s="49" t="s">
        <v>69</v>
      </c>
      <c r="C28" s="31"/>
      <c r="D28" s="31" t="n">
        <v>4055626.03</v>
      </c>
      <c r="E28" s="31" t="n">
        <v>4055626.03</v>
      </c>
      <c r="F28" s="27" t="e">
        <f aca="false">E28/C28*100</f>
        <v>#DIV/0!</v>
      </c>
      <c r="G28" s="28" t="n">
        <f aca="false">E28/D28*100</f>
        <v>100</v>
      </c>
      <c r="H28" s="38" t="s">
        <v>70</v>
      </c>
      <c r="I28" s="34"/>
    </row>
    <row r="29" customFormat="false" ht="47.25" hidden="false" customHeight="false" outlineLevel="0" collapsed="false">
      <c r="A29" s="46" t="s">
        <v>71</v>
      </c>
      <c r="B29" s="47" t="s">
        <v>72</v>
      </c>
      <c r="C29" s="31" t="n">
        <v>10723600</v>
      </c>
      <c r="D29" s="31" t="n">
        <v>11894050</v>
      </c>
      <c r="E29" s="31" t="n">
        <v>11894050</v>
      </c>
      <c r="F29" s="27"/>
      <c r="G29" s="28" t="n">
        <f aca="false">E29/D29*100</f>
        <v>100</v>
      </c>
      <c r="H29" s="38" t="s">
        <v>73</v>
      </c>
      <c r="I29" s="34"/>
    </row>
    <row r="30" customFormat="false" ht="31.5" hidden="false" customHeight="false" outlineLevel="0" collapsed="false">
      <c r="A30" s="32" t="s">
        <v>74</v>
      </c>
      <c r="B30" s="30" t="s">
        <v>75</v>
      </c>
      <c r="C30" s="31"/>
      <c r="D30" s="31" t="n">
        <v>17390769.28</v>
      </c>
      <c r="E30" s="31" t="n">
        <v>17074199.07</v>
      </c>
      <c r="F30" s="27" t="e">
        <f aca="false">E30/C30*100</f>
        <v>#DIV/0!</v>
      </c>
      <c r="G30" s="28" t="n">
        <f aca="false">E30/D30*100</f>
        <v>98.1796652873541</v>
      </c>
      <c r="H30" s="38" t="s">
        <v>76</v>
      </c>
      <c r="I30" s="34"/>
    </row>
    <row r="31" customFormat="false" ht="47.25" hidden="false" customHeight="false" outlineLevel="0" collapsed="false">
      <c r="A31" s="50" t="s">
        <v>77</v>
      </c>
      <c r="B31" s="47" t="s">
        <v>78</v>
      </c>
      <c r="C31" s="31"/>
      <c r="D31" s="31" t="n">
        <v>1515151.52</v>
      </c>
      <c r="E31" s="31" t="n">
        <v>1515151.52</v>
      </c>
      <c r="F31" s="27" t="e">
        <f aca="false">E31/C31*100</f>
        <v>#DIV/0!</v>
      </c>
      <c r="G31" s="28" t="n">
        <f aca="false">E31/D31*100</f>
        <v>100</v>
      </c>
      <c r="H31" s="38" t="s">
        <v>76</v>
      </c>
      <c r="I31" s="34"/>
    </row>
    <row r="32" customFormat="false" ht="15.75" hidden="false" customHeight="false" outlineLevel="0" collapsed="false">
      <c r="A32" s="20" t="s">
        <v>79</v>
      </c>
      <c r="B32" s="21" t="s">
        <v>80</v>
      </c>
      <c r="C32" s="22" t="n">
        <f aca="false">C33</f>
        <v>3489053.93</v>
      </c>
      <c r="D32" s="22" t="n">
        <f aca="false">D33</f>
        <v>0</v>
      </c>
      <c r="E32" s="22" t="n">
        <f aca="false">E33</f>
        <v>0</v>
      </c>
      <c r="F32" s="27" t="n">
        <f aca="false">E32/C32*100</f>
        <v>0</v>
      </c>
      <c r="G32" s="28" t="e">
        <f aca="false">E32/D32*100</f>
        <v>#DIV/0!</v>
      </c>
      <c r="H32" s="25" t="s">
        <v>14</v>
      </c>
      <c r="I32" s="51" t="s">
        <v>14</v>
      </c>
    </row>
    <row r="33" customFormat="false" ht="63.95" hidden="false" customHeight="false" outlineLevel="0" collapsed="false">
      <c r="A33" s="32" t="s">
        <v>81</v>
      </c>
      <c r="B33" s="52" t="s">
        <v>82</v>
      </c>
      <c r="C33" s="31" t="n">
        <v>3489053.93</v>
      </c>
      <c r="D33" s="31" t="n">
        <v>0</v>
      </c>
      <c r="E33" s="31" t="n">
        <v>0</v>
      </c>
      <c r="F33" s="27" t="n">
        <f aca="false">E33/C33*100</f>
        <v>0</v>
      </c>
      <c r="G33" s="28" t="e">
        <f aca="false">E33/D33*100</f>
        <v>#DIV/0!</v>
      </c>
      <c r="H33" s="53" t="s">
        <v>83</v>
      </c>
      <c r="I33" s="53" t="s">
        <v>83</v>
      </c>
    </row>
    <row r="34" customFormat="false" ht="31.5" hidden="false" customHeight="false" outlineLevel="0" collapsed="false">
      <c r="A34" s="54" t="s">
        <v>84</v>
      </c>
      <c r="B34" s="55" t="s">
        <v>85</v>
      </c>
      <c r="C34" s="22" t="n">
        <f aca="false">C35</f>
        <v>4081377.3</v>
      </c>
      <c r="D34" s="22" t="n">
        <f aca="false">D35</f>
        <v>2855942.4</v>
      </c>
      <c r="E34" s="22" t="n">
        <f aca="false">E35</f>
        <v>2855942.4</v>
      </c>
      <c r="F34" s="27" t="n">
        <f aca="false">E34/C34*100</f>
        <v>69.9749665388691</v>
      </c>
      <c r="G34" s="28" t="n">
        <f aca="false">E34/D34*100</f>
        <v>100</v>
      </c>
      <c r="H34" s="25" t="s">
        <v>14</v>
      </c>
      <c r="I34" s="25" t="s">
        <v>14</v>
      </c>
    </row>
    <row r="35" customFormat="false" ht="52.2" hidden="false" customHeight="false" outlineLevel="0" collapsed="false">
      <c r="A35" s="46" t="s">
        <v>86</v>
      </c>
      <c r="B35" s="49" t="s">
        <v>87</v>
      </c>
      <c r="C35" s="31" t="n">
        <v>4081377.3</v>
      </c>
      <c r="D35" s="31" t="n">
        <v>2855942.4</v>
      </c>
      <c r="E35" s="31" t="n">
        <v>2855942.4</v>
      </c>
      <c r="F35" s="27" t="n">
        <f aca="false">E35/C35*100</f>
        <v>69.9749665388691</v>
      </c>
      <c r="G35" s="28" t="n">
        <f aca="false">E35/D35*100</f>
        <v>100</v>
      </c>
      <c r="H35" s="38" t="s">
        <v>88</v>
      </c>
      <c r="I35" s="34"/>
    </row>
    <row r="36" customFormat="false" ht="47.25" hidden="false" customHeight="false" outlineLevel="0" collapsed="false">
      <c r="A36" s="20" t="s">
        <v>89</v>
      </c>
      <c r="B36" s="21" t="s">
        <v>90</v>
      </c>
      <c r="C36" s="22" t="n">
        <f aca="false">C37+C41+C44+C46</f>
        <v>60180568.4</v>
      </c>
      <c r="D36" s="22" t="n">
        <f aca="false">D37+D41+D44+D46</f>
        <v>66696836.57</v>
      </c>
      <c r="E36" s="22" t="n">
        <f aca="false">E37+E41+E44+E46</f>
        <v>66616639.98</v>
      </c>
      <c r="F36" s="27" t="n">
        <f aca="false">E36/C36*100</f>
        <v>110.694600850596</v>
      </c>
      <c r="G36" s="28" t="n">
        <f aca="false">E36/D36*100</f>
        <v>99.8797595296505</v>
      </c>
      <c r="H36" s="25" t="s">
        <v>14</v>
      </c>
      <c r="I36" s="25" t="s">
        <v>14</v>
      </c>
    </row>
    <row r="37" customFormat="false" ht="47.25" hidden="false" customHeight="false" outlineLevel="0" collapsed="false">
      <c r="A37" s="29" t="s">
        <v>91</v>
      </c>
      <c r="B37" s="30" t="s">
        <v>92</v>
      </c>
      <c r="C37" s="31" t="n">
        <f aca="false">C38+C39+C40</f>
        <v>47238490</v>
      </c>
      <c r="D37" s="31" t="n">
        <f aca="false">D38+D39+D40</f>
        <v>53234742.67</v>
      </c>
      <c r="E37" s="31" t="n">
        <f aca="false">E38+E39+E40</f>
        <v>53159954.3</v>
      </c>
      <c r="F37" s="27" t="n">
        <f aca="false">E37/C37*100</f>
        <v>112.535253137854</v>
      </c>
      <c r="G37" s="28" t="n">
        <f aca="false">E37/D37*100</f>
        <v>99.8595121038461</v>
      </c>
      <c r="H37" s="25" t="s">
        <v>14</v>
      </c>
      <c r="I37" s="25" t="s">
        <v>14</v>
      </c>
    </row>
    <row r="38" customFormat="false" ht="30" hidden="false" customHeight="false" outlineLevel="0" collapsed="false">
      <c r="A38" s="32" t="s">
        <v>93</v>
      </c>
      <c r="B38" s="30" t="s">
        <v>94</v>
      </c>
      <c r="C38" s="33" t="n">
        <v>26412130</v>
      </c>
      <c r="D38" s="31" t="n">
        <v>30065520</v>
      </c>
      <c r="E38" s="31" t="n">
        <v>30030561.84</v>
      </c>
      <c r="F38" s="27" t="n">
        <f aca="false">E38/C38*100</f>
        <v>113.699886529409</v>
      </c>
      <c r="G38" s="28" t="n">
        <f aca="false">E38/D38*100</f>
        <v>99.8837267407981</v>
      </c>
      <c r="H38" s="38" t="s">
        <v>95</v>
      </c>
      <c r="I38" s="34"/>
    </row>
    <row r="39" customFormat="false" ht="31.5" hidden="false" customHeight="false" outlineLevel="0" collapsed="false">
      <c r="A39" s="32" t="s">
        <v>96</v>
      </c>
      <c r="B39" s="30" t="s">
        <v>97</v>
      </c>
      <c r="C39" s="33" t="n">
        <v>20826360</v>
      </c>
      <c r="D39" s="31" t="n">
        <v>21927080</v>
      </c>
      <c r="E39" s="31" t="n">
        <v>21887249.79</v>
      </c>
      <c r="F39" s="27" t="n">
        <f aca="false">E39/C39*100</f>
        <v>105.093976047663</v>
      </c>
      <c r="G39" s="28" t="n">
        <f aca="false">E39/D39*100</f>
        <v>99.818351508728</v>
      </c>
      <c r="H39" s="28" t="s">
        <v>98</v>
      </c>
      <c r="I39" s="34"/>
    </row>
    <row r="40" customFormat="false" ht="33" hidden="false" customHeight="false" outlineLevel="0" collapsed="false">
      <c r="A40" s="56" t="s">
        <v>99</v>
      </c>
      <c r="B40" s="47" t="s">
        <v>100</v>
      </c>
      <c r="C40" s="33"/>
      <c r="D40" s="31" t="n">
        <v>1242142.67</v>
      </c>
      <c r="E40" s="31" t="n">
        <v>1242142.67</v>
      </c>
      <c r="F40" s="27"/>
      <c r="G40" s="28" t="n">
        <f aca="false">E40/D40*100</f>
        <v>100</v>
      </c>
      <c r="H40" s="38" t="s">
        <v>76</v>
      </c>
      <c r="I40" s="34"/>
    </row>
    <row r="41" customFormat="false" ht="47.25" hidden="false" customHeight="false" outlineLevel="0" collapsed="false">
      <c r="A41" s="29" t="s">
        <v>101</v>
      </c>
      <c r="B41" s="30" t="s">
        <v>102</v>
      </c>
      <c r="C41" s="31" t="n">
        <f aca="false">C42+C43</f>
        <v>9398378.4</v>
      </c>
      <c r="D41" s="31" t="n">
        <f aca="false">D42+D43</f>
        <v>9618393.9</v>
      </c>
      <c r="E41" s="31" t="n">
        <f aca="false">E42+E43</f>
        <v>9618393.9</v>
      </c>
      <c r="F41" s="27" t="n">
        <f aca="false">E41/C41*100</f>
        <v>102.340994271948</v>
      </c>
      <c r="G41" s="28" t="n">
        <f aca="false">E41/D41*100</f>
        <v>100</v>
      </c>
      <c r="H41" s="28"/>
      <c r="I41" s="25" t="s">
        <v>14</v>
      </c>
    </row>
    <row r="42" customFormat="false" ht="31.5" hidden="false" customHeight="false" outlineLevel="0" collapsed="false">
      <c r="A42" s="32" t="s">
        <v>103</v>
      </c>
      <c r="B42" s="30" t="s">
        <v>104</v>
      </c>
      <c r="C42" s="33" t="n">
        <v>1500000</v>
      </c>
      <c r="D42" s="31" t="n">
        <v>1720015.5</v>
      </c>
      <c r="E42" s="31" t="n">
        <v>1720015.5</v>
      </c>
      <c r="F42" s="27" t="n">
        <f aca="false">E42/C42*100</f>
        <v>114.6677</v>
      </c>
      <c r="G42" s="28" t="n">
        <f aca="false">E42/D42*100</f>
        <v>100</v>
      </c>
      <c r="H42" s="28" t="s">
        <v>98</v>
      </c>
      <c r="I42" s="34"/>
    </row>
    <row r="43" customFormat="false" ht="47.25" hidden="false" customHeight="false" outlineLevel="0" collapsed="false">
      <c r="A43" s="32" t="s">
        <v>105</v>
      </c>
      <c r="B43" s="30" t="s">
        <v>106</v>
      </c>
      <c r="C43" s="33" t="n">
        <v>7898378.4</v>
      </c>
      <c r="D43" s="31" t="n">
        <v>7898378.4</v>
      </c>
      <c r="E43" s="31" t="n">
        <v>7898378.4</v>
      </c>
      <c r="F43" s="27" t="n">
        <f aca="false">E43/C43*100</f>
        <v>100</v>
      </c>
      <c r="G43" s="28" t="n">
        <f aca="false">E43/D43*100</f>
        <v>100</v>
      </c>
      <c r="H43" s="28"/>
      <c r="I43" s="40"/>
    </row>
    <row r="44" customFormat="false" ht="31.5" hidden="false" customHeight="false" outlineLevel="0" collapsed="false">
      <c r="A44" s="29" t="s">
        <v>107</v>
      </c>
      <c r="B44" s="30" t="s">
        <v>108</v>
      </c>
      <c r="C44" s="31" t="n">
        <f aca="false">C45</f>
        <v>1000000</v>
      </c>
      <c r="D44" s="31" t="n">
        <f aca="false">D45</f>
        <v>1000000</v>
      </c>
      <c r="E44" s="31" t="n">
        <f aca="false">E45</f>
        <v>1000000</v>
      </c>
      <c r="F44" s="27" t="n">
        <f aca="false">E44/C44*100</f>
        <v>100</v>
      </c>
      <c r="G44" s="28" t="n">
        <f aca="false">E44/D44*100</f>
        <v>100</v>
      </c>
      <c r="H44" s="28"/>
      <c r="I44" s="25" t="s">
        <v>14</v>
      </c>
    </row>
    <row r="45" customFormat="false" ht="63" hidden="false" customHeight="false" outlineLevel="0" collapsed="false">
      <c r="A45" s="32" t="s">
        <v>109</v>
      </c>
      <c r="B45" s="30" t="s">
        <v>110</v>
      </c>
      <c r="C45" s="31" t="n">
        <v>1000000</v>
      </c>
      <c r="D45" s="31" t="n">
        <v>1000000</v>
      </c>
      <c r="E45" s="31" t="n">
        <v>1000000</v>
      </c>
      <c r="F45" s="27" t="n">
        <f aca="false">E45/C45*100</f>
        <v>100</v>
      </c>
      <c r="G45" s="28" t="n">
        <f aca="false">E45/D45*100</f>
        <v>100</v>
      </c>
      <c r="H45" s="28"/>
      <c r="I45" s="34"/>
    </row>
    <row r="46" customFormat="false" ht="47.25" hidden="false" customHeight="false" outlineLevel="0" collapsed="false">
      <c r="A46" s="57" t="s">
        <v>111</v>
      </c>
      <c r="B46" s="47" t="s">
        <v>112</v>
      </c>
      <c r="C46" s="31" t="n">
        <f aca="false">C47</f>
        <v>2543700</v>
      </c>
      <c r="D46" s="31" t="n">
        <f aca="false">D47</f>
        <v>2843700</v>
      </c>
      <c r="E46" s="31" t="n">
        <f aca="false">E47</f>
        <v>2838291.78</v>
      </c>
      <c r="F46" s="27" t="n">
        <f aca="false">E46/C46*100</f>
        <v>111.581231277273</v>
      </c>
      <c r="G46" s="28" t="n">
        <f aca="false">E46/D46*100</f>
        <v>99.8098174912965</v>
      </c>
      <c r="H46" s="25" t="s">
        <v>14</v>
      </c>
      <c r="I46" s="25" t="s">
        <v>14</v>
      </c>
    </row>
    <row r="47" customFormat="false" ht="47.25" hidden="false" customHeight="false" outlineLevel="0" collapsed="false">
      <c r="A47" s="46" t="s">
        <v>113</v>
      </c>
      <c r="B47" s="47" t="s">
        <v>114</v>
      </c>
      <c r="C47" s="31" t="n">
        <v>2543700</v>
      </c>
      <c r="D47" s="31" t="n">
        <v>2843700</v>
      </c>
      <c r="E47" s="31" t="n">
        <v>2838291.78</v>
      </c>
      <c r="F47" s="27" t="n">
        <f aca="false">E47/C47*100</f>
        <v>111.581231277273</v>
      </c>
      <c r="G47" s="28" t="n">
        <f aca="false">E47/D47*100</f>
        <v>99.8098174912965</v>
      </c>
      <c r="H47" s="38" t="s">
        <v>115</v>
      </c>
      <c r="I47" s="34"/>
    </row>
    <row r="48" customFormat="false" ht="47.25" hidden="false" customHeight="false" outlineLevel="0" collapsed="false">
      <c r="A48" s="58" t="s">
        <v>116</v>
      </c>
      <c r="B48" s="21" t="s">
        <v>117</v>
      </c>
      <c r="C48" s="22" t="n">
        <f aca="false">C49</f>
        <v>7560967.74</v>
      </c>
      <c r="D48" s="22" t="n">
        <f aca="false">D49</f>
        <v>555840</v>
      </c>
      <c r="E48" s="22" t="n">
        <f aca="false">E49</f>
        <v>555840</v>
      </c>
      <c r="F48" s="27" t="n">
        <f aca="false">E48/C48*100</f>
        <v>7.35143990972775</v>
      </c>
      <c r="G48" s="28" t="n">
        <f aca="false">E48/D48*100</f>
        <v>100</v>
      </c>
      <c r="H48" s="25" t="s">
        <v>14</v>
      </c>
      <c r="I48" s="25" t="s">
        <v>14</v>
      </c>
    </row>
    <row r="49" customFormat="false" ht="49.5" hidden="false" customHeight="false" outlineLevel="0" collapsed="false">
      <c r="A49" s="59" t="s">
        <v>118</v>
      </c>
      <c r="B49" s="30" t="s">
        <v>119</v>
      </c>
      <c r="C49" s="31" t="n">
        <f aca="false">C51+C50</f>
        <v>7560967.74</v>
      </c>
      <c r="D49" s="31" t="n">
        <f aca="false">D51+D50</f>
        <v>555840</v>
      </c>
      <c r="E49" s="31" t="n">
        <f aca="false">E51+E50</f>
        <v>555840</v>
      </c>
      <c r="F49" s="27" t="n">
        <f aca="false">E49/C49*100</f>
        <v>7.35143990972775</v>
      </c>
      <c r="G49" s="28" t="n">
        <f aca="false">E49/D49*100</f>
        <v>100</v>
      </c>
      <c r="H49" s="25" t="s">
        <v>14</v>
      </c>
      <c r="I49" s="25" t="s">
        <v>14</v>
      </c>
    </row>
    <row r="50" customFormat="false" ht="39.55" hidden="false" customHeight="false" outlineLevel="0" collapsed="false">
      <c r="A50" s="46" t="s">
        <v>66</v>
      </c>
      <c r="B50" s="47" t="s">
        <v>120</v>
      </c>
      <c r="C50" s="31"/>
      <c r="D50" s="31" t="n">
        <v>555840</v>
      </c>
      <c r="E50" s="31" t="n">
        <v>555840</v>
      </c>
      <c r="F50" s="27" t="e">
        <f aca="false">E50/C50*100</f>
        <v>#DIV/0!</v>
      </c>
      <c r="G50" s="28" t="n">
        <f aca="false">E50/D50*100</f>
        <v>100</v>
      </c>
      <c r="H50" s="38" t="s">
        <v>121</v>
      </c>
      <c r="I50" s="25"/>
    </row>
    <row r="51" customFormat="false" ht="25.55" hidden="false" customHeight="false" outlineLevel="0" collapsed="false">
      <c r="A51" s="32" t="s">
        <v>122</v>
      </c>
      <c r="B51" s="30" t="s">
        <v>123</v>
      </c>
      <c r="C51" s="31" t="n">
        <v>7560967.74</v>
      </c>
      <c r="D51" s="31" t="n">
        <v>0</v>
      </c>
      <c r="E51" s="31" t="n">
        <v>0</v>
      </c>
      <c r="F51" s="27" t="n">
        <f aca="false">E51/C51*100</f>
        <v>0</v>
      </c>
      <c r="G51" s="28" t="e">
        <f aca="false">E51/D51*100</f>
        <v>#DIV/0!</v>
      </c>
      <c r="H51" s="53" t="s">
        <v>83</v>
      </c>
      <c r="I51" s="53" t="s">
        <v>83</v>
      </c>
    </row>
    <row r="52" customFormat="false" ht="63" hidden="false" customHeight="false" outlineLevel="0" collapsed="false">
      <c r="A52" s="60" t="s">
        <v>124</v>
      </c>
      <c r="B52" s="21" t="s">
        <v>125</v>
      </c>
      <c r="C52" s="22" t="n">
        <f aca="false">C53</f>
        <v>5957840</v>
      </c>
      <c r="D52" s="22" t="n">
        <f aca="false">D53</f>
        <v>8352101.62</v>
      </c>
      <c r="E52" s="22" t="n">
        <f aca="false">E53</f>
        <v>8236923.69</v>
      </c>
      <c r="F52" s="27" t="n">
        <f aca="false">E52/C52*100</f>
        <v>138.253522921059</v>
      </c>
      <c r="G52" s="28" t="n">
        <f aca="false">E52/D52*100</f>
        <v>98.6209706821072</v>
      </c>
      <c r="H52" s="25" t="s">
        <v>14</v>
      </c>
      <c r="I52" s="25" t="s">
        <v>14</v>
      </c>
    </row>
    <row r="53" customFormat="false" ht="31.5" hidden="false" customHeight="false" outlineLevel="0" collapsed="false">
      <c r="A53" s="29" t="s">
        <v>126</v>
      </c>
      <c r="B53" s="30" t="s">
        <v>127</v>
      </c>
      <c r="C53" s="31" t="n">
        <f aca="false">C54+C55</f>
        <v>5957840</v>
      </c>
      <c r="D53" s="31" t="n">
        <f aca="false">D54+D55</f>
        <v>8352101.62</v>
      </c>
      <c r="E53" s="31" t="n">
        <f aca="false">E54+E55</f>
        <v>8236923.69</v>
      </c>
      <c r="F53" s="27" t="n">
        <f aca="false">E53/C53*100</f>
        <v>138.253522921059</v>
      </c>
      <c r="G53" s="28" t="n">
        <f aca="false">E53/D53*100</f>
        <v>98.6209706821072</v>
      </c>
      <c r="H53" s="25" t="s">
        <v>14</v>
      </c>
      <c r="I53" s="25" t="s">
        <v>14</v>
      </c>
    </row>
    <row r="54" customFormat="false" ht="31.5" hidden="false" customHeight="false" outlineLevel="0" collapsed="false">
      <c r="A54" s="46" t="s">
        <v>128</v>
      </c>
      <c r="B54" s="47" t="s">
        <v>129</v>
      </c>
      <c r="C54" s="31" t="n">
        <v>5857840</v>
      </c>
      <c r="D54" s="31" t="n">
        <v>8252101.62</v>
      </c>
      <c r="E54" s="31" t="n">
        <v>8236923.69</v>
      </c>
      <c r="F54" s="27" t="n">
        <f aca="false">E54/C54*100</f>
        <v>140.61366800732</v>
      </c>
      <c r="G54" s="28" t="n">
        <f aca="false">E54/D54*100</f>
        <v>99.8160719450762</v>
      </c>
      <c r="H54" s="38" t="s">
        <v>130</v>
      </c>
      <c r="I54" s="40"/>
    </row>
    <row r="55" customFormat="false" ht="31.5" hidden="false" customHeight="false" outlineLevel="0" collapsed="false">
      <c r="A55" s="29" t="s">
        <v>131</v>
      </c>
      <c r="B55" s="30" t="s">
        <v>132</v>
      </c>
      <c r="C55" s="31" t="n">
        <v>100000</v>
      </c>
      <c r="D55" s="31" t="n">
        <v>100000</v>
      </c>
      <c r="E55" s="31" t="n">
        <v>0</v>
      </c>
      <c r="F55" s="27" t="n">
        <f aca="false">E55/C55*100</f>
        <v>0</v>
      </c>
      <c r="G55" s="28" t="n">
        <f aca="false">E55/D55*100</f>
        <v>0</v>
      </c>
      <c r="H55" s="38" t="s">
        <v>130</v>
      </c>
      <c r="I55" s="38" t="s">
        <v>130</v>
      </c>
    </row>
    <row r="56" customFormat="false" ht="31.5" hidden="false" customHeight="false" outlineLevel="0" collapsed="false">
      <c r="A56" s="20" t="s">
        <v>133</v>
      </c>
      <c r="B56" s="21" t="s">
        <v>134</v>
      </c>
      <c r="C56" s="22" t="n">
        <f aca="false">C58</f>
        <v>5225000</v>
      </c>
      <c r="D56" s="22" t="n">
        <f aca="false">D58</f>
        <v>5225000</v>
      </c>
      <c r="E56" s="22" t="n">
        <f aca="false">E58</f>
        <v>5225000</v>
      </c>
      <c r="F56" s="27" t="n">
        <f aca="false">E56/C56*100</f>
        <v>100</v>
      </c>
      <c r="G56" s="28" t="n">
        <f aca="false">E56/D56*100</f>
        <v>100</v>
      </c>
      <c r="H56" s="28"/>
      <c r="I56" s="25" t="s">
        <v>14</v>
      </c>
    </row>
    <row r="57" customFormat="false" ht="15.75" hidden="false" customHeight="false" outlineLevel="0" collapsed="false">
      <c r="A57" s="29" t="s">
        <v>135</v>
      </c>
      <c r="B57" s="30" t="s">
        <v>136</v>
      </c>
      <c r="C57" s="31" t="n">
        <f aca="false">C58</f>
        <v>5225000</v>
      </c>
      <c r="D57" s="31" t="n">
        <f aca="false">D58</f>
        <v>5225000</v>
      </c>
      <c r="E57" s="31" t="n">
        <f aca="false">E58</f>
        <v>5225000</v>
      </c>
      <c r="F57" s="27" t="n">
        <f aca="false">E57/C57*100</f>
        <v>100</v>
      </c>
      <c r="G57" s="28" t="n">
        <f aca="false">E57/D57*100</f>
        <v>100</v>
      </c>
      <c r="H57" s="28"/>
      <c r="I57" s="25" t="s">
        <v>14</v>
      </c>
    </row>
    <row r="58" customFormat="false" ht="47.25" hidden="false" customHeight="false" outlineLevel="0" collapsed="false">
      <c r="A58" s="32" t="s">
        <v>137</v>
      </c>
      <c r="B58" s="30" t="s">
        <v>138</v>
      </c>
      <c r="C58" s="31" t="n">
        <v>5225000</v>
      </c>
      <c r="D58" s="31" t="n">
        <v>5225000</v>
      </c>
      <c r="E58" s="31" t="n">
        <v>5225000</v>
      </c>
      <c r="F58" s="27" t="n">
        <f aca="false">E58/C58*100</f>
        <v>100</v>
      </c>
      <c r="G58" s="28" t="n">
        <f aca="false">E58/D58*100</f>
        <v>100</v>
      </c>
      <c r="H58" s="28"/>
      <c r="I58" s="40"/>
    </row>
    <row r="59" customFormat="false" ht="47.25" hidden="false" customHeight="false" outlineLevel="0" collapsed="false">
      <c r="A59" s="20" t="s">
        <v>139</v>
      </c>
      <c r="B59" s="21" t="s">
        <v>140</v>
      </c>
      <c r="C59" s="22" t="n">
        <f aca="false">C60+C63</f>
        <v>34564996</v>
      </c>
      <c r="D59" s="22" t="n">
        <f aca="false">D60+D63</f>
        <v>43366449.95</v>
      </c>
      <c r="E59" s="22" t="n">
        <f aca="false">E60+E63</f>
        <v>42934675.52</v>
      </c>
      <c r="F59" s="27" t="n">
        <f aca="false">E59/C59*100</f>
        <v>124.214322258275</v>
      </c>
      <c r="G59" s="28" t="n">
        <f aca="false">E59/D59*100</f>
        <v>99.0043583680522</v>
      </c>
      <c r="H59" s="25" t="s">
        <v>14</v>
      </c>
      <c r="I59" s="25" t="s">
        <v>14</v>
      </c>
    </row>
    <row r="60" customFormat="false" ht="31.5" hidden="false" customHeight="false" outlineLevel="0" collapsed="false">
      <c r="A60" s="29" t="s">
        <v>141</v>
      </c>
      <c r="B60" s="30" t="s">
        <v>142</v>
      </c>
      <c r="C60" s="31" t="n">
        <f aca="false">C61+C62</f>
        <v>29188470</v>
      </c>
      <c r="D60" s="31" t="n">
        <f aca="false">D61+D62</f>
        <v>39611568.95</v>
      </c>
      <c r="E60" s="31" t="n">
        <f aca="false">E61+E62</f>
        <v>39179794.52</v>
      </c>
      <c r="F60" s="27" t="n">
        <f aca="false">E60/C60*100</f>
        <v>134.230381105964</v>
      </c>
      <c r="G60" s="28" t="n">
        <f aca="false">E60/D60*100</f>
        <v>98.9099789747157</v>
      </c>
      <c r="H60" s="25" t="s">
        <v>14</v>
      </c>
      <c r="I60" s="25" t="s">
        <v>14</v>
      </c>
    </row>
    <row r="61" customFormat="false" ht="78.75" hidden="false" customHeight="false" outlineLevel="0" collapsed="false">
      <c r="A61" s="32" t="s">
        <v>143</v>
      </c>
      <c r="B61" s="30" t="s">
        <v>144</v>
      </c>
      <c r="C61" s="31" t="n">
        <v>29188470</v>
      </c>
      <c r="D61" s="31" t="n">
        <v>39510153.85</v>
      </c>
      <c r="E61" s="31" t="n">
        <v>39078379.42</v>
      </c>
      <c r="F61" s="27" t="n">
        <f aca="false">E61/C61*100</f>
        <v>133.882931924832</v>
      </c>
      <c r="G61" s="28" t="n">
        <f aca="false">E61/D61*100</f>
        <v>98.9071810966891</v>
      </c>
      <c r="H61" s="61" t="s">
        <v>145</v>
      </c>
      <c r="I61" s="34"/>
    </row>
    <row r="62" customFormat="false" ht="31.5" hidden="false" customHeight="false" outlineLevel="0" collapsed="false">
      <c r="A62" s="46" t="s">
        <v>34</v>
      </c>
      <c r="B62" s="47" t="s">
        <v>146</v>
      </c>
      <c r="C62" s="31"/>
      <c r="D62" s="31" t="n">
        <v>101415.1</v>
      </c>
      <c r="E62" s="31" t="n">
        <v>101415.1</v>
      </c>
      <c r="F62" s="27" t="e">
        <f aca="false">E62/C62*100</f>
        <v>#DIV/0!</v>
      </c>
      <c r="G62" s="28" t="n">
        <f aca="false">E62/D62*100</f>
        <v>100</v>
      </c>
      <c r="H62" s="61" t="s">
        <v>147</v>
      </c>
      <c r="I62" s="34"/>
    </row>
    <row r="63" customFormat="false" ht="31.5" hidden="false" customHeight="false" outlineLevel="0" collapsed="false">
      <c r="A63" s="29" t="s">
        <v>148</v>
      </c>
      <c r="B63" s="30" t="s">
        <v>149</v>
      </c>
      <c r="C63" s="31" t="n">
        <f aca="false">C64</f>
        <v>5376526</v>
      </c>
      <c r="D63" s="31" t="n">
        <f aca="false">D64</f>
        <v>3754881</v>
      </c>
      <c r="E63" s="31" t="n">
        <f aca="false">E64</f>
        <v>3754881</v>
      </c>
      <c r="F63" s="27" t="n">
        <f aca="false">E63/C63*100</f>
        <v>69.8384235471009</v>
      </c>
      <c r="G63" s="28" t="n">
        <f aca="false">E63/D63*100</f>
        <v>100</v>
      </c>
      <c r="H63" s="25" t="s">
        <v>14</v>
      </c>
      <c r="I63" s="25" t="s">
        <v>14</v>
      </c>
    </row>
    <row r="64" customFormat="false" ht="94.5" hidden="false" customHeight="false" outlineLevel="0" collapsed="false">
      <c r="A64" s="32" t="s">
        <v>150</v>
      </c>
      <c r="B64" s="30" t="s">
        <v>151</v>
      </c>
      <c r="C64" s="31" t="n">
        <v>5376526</v>
      </c>
      <c r="D64" s="31" t="n">
        <v>3754881</v>
      </c>
      <c r="E64" s="31" t="n">
        <v>3754881</v>
      </c>
      <c r="F64" s="27" t="n">
        <f aca="false">E64/C64*100</f>
        <v>69.8384235471009</v>
      </c>
      <c r="G64" s="28" t="n">
        <f aca="false">E64/D64*100</f>
        <v>100</v>
      </c>
      <c r="H64" s="62" t="s">
        <v>152</v>
      </c>
      <c r="I64" s="62" t="s">
        <v>152</v>
      </c>
    </row>
    <row r="65" customFormat="false" ht="47.25" hidden="false" customHeight="false" outlineLevel="0" collapsed="false">
      <c r="A65" s="20" t="s">
        <v>153</v>
      </c>
      <c r="B65" s="21" t="s">
        <v>154</v>
      </c>
      <c r="C65" s="22" t="n">
        <f aca="false">C66+C69+C80+C77</f>
        <v>155674177.52</v>
      </c>
      <c r="D65" s="22" t="n">
        <f aca="false">D66+D69+D80+D77</f>
        <v>144868681.51</v>
      </c>
      <c r="E65" s="22" t="n">
        <f aca="false">E66+E69+E80+E77</f>
        <v>142521319.63</v>
      </c>
      <c r="F65" s="27" t="n">
        <f aca="false">E65/C65*100</f>
        <v>91.5510342822848</v>
      </c>
      <c r="G65" s="28" t="n">
        <f aca="false">E65/D65*100</f>
        <v>98.3796622875746</v>
      </c>
      <c r="H65" s="25" t="s">
        <v>14</v>
      </c>
      <c r="I65" s="25" t="s">
        <v>14</v>
      </c>
    </row>
    <row r="66" customFormat="false" ht="63" hidden="false" customHeight="false" outlineLevel="0" collapsed="false">
      <c r="A66" s="63" t="s">
        <v>155</v>
      </c>
      <c r="B66" s="21" t="s">
        <v>156</v>
      </c>
      <c r="C66" s="22" t="n">
        <f aca="false">C67</f>
        <v>22817000</v>
      </c>
      <c r="D66" s="22" t="n">
        <f aca="false">D67</f>
        <v>21849170</v>
      </c>
      <c r="E66" s="22" t="n">
        <f aca="false">E67</f>
        <v>21849170</v>
      </c>
      <c r="F66" s="27" t="n">
        <f aca="false">E66/C66*100</f>
        <v>95.7582942542841</v>
      </c>
      <c r="G66" s="28" t="n">
        <f aca="false">E66/D66*100</f>
        <v>100</v>
      </c>
      <c r="H66" s="25" t="s">
        <v>14</v>
      </c>
      <c r="I66" s="25" t="s">
        <v>14</v>
      </c>
    </row>
    <row r="67" customFormat="false" ht="47.25" hidden="false" customHeight="false" outlineLevel="0" collapsed="false">
      <c r="A67" s="29" t="s">
        <v>91</v>
      </c>
      <c r="B67" s="30" t="s">
        <v>157</v>
      </c>
      <c r="C67" s="31" t="n">
        <f aca="false">C68</f>
        <v>22817000</v>
      </c>
      <c r="D67" s="31" t="n">
        <f aca="false">D68</f>
        <v>21849170</v>
      </c>
      <c r="E67" s="31" t="n">
        <f aca="false">E68</f>
        <v>21849170</v>
      </c>
      <c r="F67" s="27" t="n">
        <f aca="false">E67/C67*100</f>
        <v>95.7582942542841</v>
      </c>
      <c r="G67" s="28" t="n">
        <f aca="false">E67/D67*100</f>
        <v>100</v>
      </c>
      <c r="H67" s="25" t="s">
        <v>14</v>
      </c>
      <c r="I67" s="25" t="s">
        <v>14</v>
      </c>
    </row>
    <row r="68" customFormat="false" ht="15.75" hidden="false" customHeight="false" outlineLevel="0" collapsed="false">
      <c r="A68" s="32" t="s">
        <v>158</v>
      </c>
      <c r="B68" s="30" t="s">
        <v>159</v>
      </c>
      <c r="C68" s="31" t="n">
        <v>22817000</v>
      </c>
      <c r="D68" s="31" t="n">
        <v>21849170</v>
      </c>
      <c r="E68" s="31" t="n">
        <v>21849170</v>
      </c>
      <c r="F68" s="27" t="n">
        <f aca="false">E68/C68*100</f>
        <v>95.7582942542841</v>
      </c>
      <c r="G68" s="28" t="n">
        <f aca="false">E68/D68*100</f>
        <v>100</v>
      </c>
      <c r="H68" s="25"/>
      <c r="I68" s="34"/>
    </row>
    <row r="69" customFormat="false" ht="47.25" hidden="false" customHeight="false" outlineLevel="0" collapsed="false">
      <c r="A69" s="20" t="s">
        <v>160</v>
      </c>
      <c r="B69" s="21" t="s">
        <v>161</v>
      </c>
      <c r="C69" s="64" t="n">
        <f aca="false">C70</f>
        <v>86447590.52</v>
      </c>
      <c r="D69" s="64" t="n">
        <f aca="false">D70</f>
        <v>77856860.51</v>
      </c>
      <c r="E69" s="64" t="n">
        <f aca="false">E70</f>
        <v>76130601.63</v>
      </c>
      <c r="F69" s="27" t="n">
        <f aca="false">E69/C69*100</f>
        <v>88.0656142896046</v>
      </c>
      <c r="G69" s="28" t="n">
        <f aca="false">E69/D69*100</f>
        <v>97.7827787189309</v>
      </c>
      <c r="H69" s="25" t="s">
        <v>14</v>
      </c>
      <c r="I69" s="25" t="s">
        <v>14</v>
      </c>
    </row>
    <row r="70" customFormat="false" ht="31.5" hidden="false" customHeight="false" outlineLevel="0" collapsed="false">
      <c r="A70" s="29" t="s">
        <v>162</v>
      </c>
      <c r="B70" s="30" t="s">
        <v>163</v>
      </c>
      <c r="C70" s="31" t="n">
        <f aca="false">C71+C72+C73+C74+C75+C76</f>
        <v>86447590.52</v>
      </c>
      <c r="D70" s="31" t="n">
        <f aca="false">D71+D72+D73+D74+D75+D76</f>
        <v>77856860.51</v>
      </c>
      <c r="E70" s="31" t="n">
        <f aca="false">E71+E72+E73+E74+E75+E76</f>
        <v>76130601.63</v>
      </c>
      <c r="F70" s="27" t="n">
        <f aca="false">E70/C70*100</f>
        <v>88.0656142896046</v>
      </c>
      <c r="G70" s="28" t="n">
        <f aca="false">E70/D70*100</f>
        <v>97.7827787189309</v>
      </c>
      <c r="H70" s="25" t="s">
        <v>14</v>
      </c>
      <c r="I70" s="25" t="s">
        <v>14</v>
      </c>
    </row>
    <row r="71" customFormat="false" ht="31.5" hidden="false" customHeight="false" outlineLevel="0" collapsed="false">
      <c r="A71" s="32" t="s">
        <v>164</v>
      </c>
      <c r="B71" s="30" t="s">
        <v>165</v>
      </c>
      <c r="C71" s="31" t="n">
        <v>58474740</v>
      </c>
      <c r="D71" s="31" t="n">
        <v>48549432.9</v>
      </c>
      <c r="E71" s="31" t="n">
        <v>47389219.21</v>
      </c>
      <c r="F71" s="27" t="n">
        <f aca="false">E71/C71*100</f>
        <v>81.0422059337075</v>
      </c>
      <c r="G71" s="28" t="n">
        <f aca="false">E71/D71*100</f>
        <v>97.6102425493007</v>
      </c>
      <c r="H71" s="28" t="s">
        <v>49</v>
      </c>
      <c r="I71" s="34"/>
    </row>
    <row r="72" customFormat="false" ht="15.75" hidden="false" customHeight="false" outlineLevel="0" collapsed="false">
      <c r="A72" s="32" t="s">
        <v>166</v>
      </c>
      <c r="B72" s="30" t="s">
        <v>167</v>
      </c>
      <c r="C72" s="31" t="n">
        <v>4155500</v>
      </c>
      <c r="D72" s="31" t="n">
        <v>3593300</v>
      </c>
      <c r="E72" s="31" t="n">
        <v>3360810.74</v>
      </c>
      <c r="F72" s="27" t="n">
        <f aca="false">E72/C72*100</f>
        <v>80.8762059920587</v>
      </c>
      <c r="G72" s="28" t="n">
        <f aca="false">E72/D72*100</f>
        <v>93.5299234686778</v>
      </c>
      <c r="H72" s="28" t="s">
        <v>49</v>
      </c>
      <c r="I72" s="28" t="s">
        <v>49</v>
      </c>
    </row>
    <row r="73" customFormat="false" ht="15.75" hidden="false" customHeight="false" outlineLevel="0" collapsed="false">
      <c r="A73" s="32" t="s">
        <v>168</v>
      </c>
      <c r="B73" s="30" t="s">
        <v>169</v>
      </c>
      <c r="C73" s="31" t="n">
        <v>20152500</v>
      </c>
      <c r="D73" s="31" t="n">
        <v>20720600</v>
      </c>
      <c r="E73" s="31" t="n">
        <v>20387044.07</v>
      </c>
      <c r="F73" s="27" t="n">
        <f aca="false">E73/C73*100</f>
        <v>101.163846024067</v>
      </c>
      <c r="G73" s="28" t="n">
        <f aca="false">E73/D73*100</f>
        <v>98.3902206982423</v>
      </c>
      <c r="H73" s="28"/>
      <c r="I73" s="34"/>
    </row>
    <row r="74" customFormat="false" ht="47.25" hidden="false" customHeight="false" outlineLevel="0" collapsed="false">
      <c r="A74" s="46" t="s">
        <v>170</v>
      </c>
      <c r="B74" s="47" t="s">
        <v>171</v>
      </c>
      <c r="C74" s="65" t="n">
        <v>3491649.49</v>
      </c>
      <c r="D74" s="31" t="n">
        <v>3403659.92</v>
      </c>
      <c r="E74" s="31" t="n">
        <v>3403659.92</v>
      </c>
      <c r="F74" s="27" t="n">
        <f aca="false">E74/C74*100</f>
        <v>97.4799999183194</v>
      </c>
      <c r="G74" s="28" t="n">
        <f aca="false">E74/D74*100</f>
        <v>100</v>
      </c>
      <c r="H74" s="28"/>
      <c r="I74" s="34"/>
    </row>
    <row r="75" customFormat="false" ht="47.25" hidden="false" customHeight="false" outlineLevel="0" collapsed="false">
      <c r="A75" s="46" t="s">
        <v>172</v>
      </c>
      <c r="B75" s="49" t="s">
        <v>173</v>
      </c>
      <c r="C75" s="31" t="n">
        <v>173201.03</v>
      </c>
      <c r="D75" s="31" t="n">
        <v>173201.03</v>
      </c>
      <c r="E75" s="31" t="n">
        <v>173201.03</v>
      </c>
      <c r="F75" s="27" t="n">
        <f aca="false">E75/C75*100</f>
        <v>100</v>
      </c>
      <c r="G75" s="28" t="n">
        <f aca="false">E75/D75*100</f>
        <v>100</v>
      </c>
      <c r="H75" s="28"/>
      <c r="I75" s="34"/>
    </row>
    <row r="76" customFormat="false" ht="47.25" hidden="false" customHeight="false" outlineLevel="0" collapsed="false">
      <c r="A76" s="50" t="s">
        <v>77</v>
      </c>
      <c r="B76" s="47" t="s">
        <v>174</v>
      </c>
      <c r="C76" s="31"/>
      <c r="D76" s="31" t="n">
        <v>1416666.66</v>
      </c>
      <c r="E76" s="31" t="n">
        <v>1416666.66</v>
      </c>
      <c r="F76" s="27" t="e">
        <f aca="false">E76/C76*100</f>
        <v>#DIV/0!</v>
      </c>
      <c r="G76" s="28" t="n">
        <f aca="false">E76/D76*100</f>
        <v>100</v>
      </c>
      <c r="H76" s="38" t="s">
        <v>76</v>
      </c>
      <c r="I76" s="34"/>
    </row>
    <row r="77" customFormat="false" ht="63" hidden="false" customHeight="false" outlineLevel="0" collapsed="false">
      <c r="A77" s="20" t="s">
        <v>175</v>
      </c>
      <c r="B77" s="66" t="s">
        <v>176</v>
      </c>
      <c r="C77" s="22" t="n">
        <f aca="false">C78</f>
        <v>135287</v>
      </c>
      <c r="D77" s="22" t="n">
        <f aca="false">D78</f>
        <v>165351</v>
      </c>
      <c r="E77" s="22" t="n">
        <f aca="false">E78</f>
        <v>165351</v>
      </c>
      <c r="F77" s="27" t="n">
        <f aca="false">E77/C77*100</f>
        <v>122.222386482071</v>
      </c>
      <c r="G77" s="28" t="n">
        <f aca="false">E77/D77*100</f>
        <v>100</v>
      </c>
      <c r="H77" s="25" t="s">
        <v>14</v>
      </c>
      <c r="I77" s="25" t="s">
        <v>14</v>
      </c>
    </row>
    <row r="78" customFormat="false" ht="31.5" hidden="false" customHeight="false" outlineLevel="0" collapsed="false">
      <c r="A78" s="46" t="s">
        <v>177</v>
      </c>
      <c r="B78" s="47" t="s">
        <v>178</v>
      </c>
      <c r="C78" s="31" t="n">
        <f aca="false">C79</f>
        <v>135287</v>
      </c>
      <c r="D78" s="31" t="n">
        <f aca="false">D79</f>
        <v>165351</v>
      </c>
      <c r="E78" s="31" t="n">
        <f aca="false">E79</f>
        <v>165351</v>
      </c>
      <c r="F78" s="27" t="n">
        <f aca="false">E78/C78*100</f>
        <v>122.222386482071</v>
      </c>
      <c r="G78" s="28" t="n">
        <f aca="false">E78/D78*100</f>
        <v>100</v>
      </c>
      <c r="H78" s="25" t="s">
        <v>14</v>
      </c>
      <c r="I78" s="25" t="s">
        <v>14</v>
      </c>
    </row>
    <row r="79" customFormat="false" ht="63" hidden="false" customHeight="false" outlineLevel="0" collapsed="false">
      <c r="A79" s="46" t="s">
        <v>109</v>
      </c>
      <c r="B79" s="47" t="s">
        <v>179</v>
      </c>
      <c r="C79" s="31" t="n">
        <v>135287</v>
      </c>
      <c r="D79" s="31" t="n">
        <v>165351</v>
      </c>
      <c r="E79" s="31" t="n">
        <v>165351</v>
      </c>
      <c r="F79" s="27" t="n">
        <f aca="false">E79/C79*100</f>
        <v>122.222386482071</v>
      </c>
      <c r="G79" s="28" t="n">
        <f aca="false">E79/D79*100</f>
        <v>100</v>
      </c>
      <c r="H79" s="38" t="s">
        <v>180</v>
      </c>
      <c r="I79" s="34"/>
    </row>
    <row r="80" customFormat="false" ht="63" hidden="false" customHeight="false" outlineLevel="0" collapsed="false">
      <c r="A80" s="20" t="s">
        <v>181</v>
      </c>
      <c r="B80" s="67" t="s">
        <v>182</v>
      </c>
      <c r="C80" s="64" t="n">
        <f aca="false">C81+C83</f>
        <v>46274300</v>
      </c>
      <c r="D80" s="64" t="n">
        <f aca="false">D81+D83</f>
        <v>44997300</v>
      </c>
      <c r="E80" s="64" t="n">
        <f aca="false">E81+E83</f>
        <v>44376197</v>
      </c>
      <c r="F80" s="27" t="n">
        <f aca="false">E80/C80*100</f>
        <v>95.8981486483858</v>
      </c>
      <c r="G80" s="28" t="n">
        <f aca="false">E80/D80*100</f>
        <v>98.6196882924087</v>
      </c>
      <c r="H80" s="25" t="s">
        <v>14</v>
      </c>
      <c r="I80" s="25" t="s">
        <v>14</v>
      </c>
    </row>
    <row r="81" customFormat="false" ht="47.25" hidden="false" customHeight="false" outlineLevel="0" collapsed="false">
      <c r="A81" s="29" t="s">
        <v>183</v>
      </c>
      <c r="B81" s="30" t="s">
        <v>184</v>
      </c>
      <c r="C81" s="31" t="n">
        <f aca="false">C82</f>
        <v>45774300</v>
      </c>
      <c r="D81" s="31" t="n">
        <f aca="false">D82</f>
        <v>44497300</v>
      </c>
      <c r="E81" s="31" t="n">
        <f aca="false">E82</f>
        <v>43876197</v>
      </c>
      <c r="F81" s="27" t="n">
        <f aca="false">E81/C81*100</f>
        <v>95.8533434700258</v>
      </c>
      <c r="G81" s="28" t="n">
        <f aca="false">E81/D81*100</f>
        <v>98.6041782310387</v>
      </c>
      <c r="H81" s="25" t="s">
        <v>14</v>
      </c>
      <c r="I81" s="25" t="s">
        <v>14</v>
      </c>
    </row>
    <row r="82" customFormat="false" ht="78.75" hidden="false" customHeight="false" outlineLevel="0" collapsed="false">
      <c r="A82" s="32" t="s">
        <v>143</v>
      </c>
      <c r="B82" s="30" t="s">
        <v>185</v>
      </c>
      <c r="C82" s="31" t="n">
        <v>45774300</v>
      </c>
      <c r="D82" s="31" t="n">
        <v>44497300</v>
      </c>
      <c r="E82" s="31" t="n">
        <v>43876197</v>
      </c>
      <c r="F82" s="27" t="n">
        <f aca="false">E82/C82*100</f>
        <v>95.8533434700258</v>
      </c>
      <c r="G82" s="28" t="n">
        <f aca="false">E82/D82*100</f>
        <v>98.6041782310387</v>
      </c>
      <c r="H82" s="28"/>
      <c r="I82" s="34"/>
    </row>
    <row r="83" customFormat="false" ht="31.5" hidden="false" customHeight="false" outlineLevel="0" collapsed="false">
      <c r="A83" s="32" t="s">
        <v>186</v>
      </c>
      <c r="B83" s="30" t="s">
        <v>187</v>
      </c>
      <c r="C83" s="31" t="n">
        <f aca="false">C84</f>
        <v>500000</v>
      </c>
      <c r="D83" s="31" t="n">
        <f aca="false">D84</f>
        <v>500000</v>
      </c>
      <c r="E83" s="31" t="n">
        <f aca="false">E84</f>
        <v>500000</v>
      </c>
      <c r="F83" s="27" t="n">
        <f aca="false">E83/C83*100</f>
        <v>100</v>
      </c>
      <c r="G83" s="28" t="n">
        <f aca="false">E83/D83*100</f>
        <v>100</v>
      </c>
      <c r="H83" s="25" t="s">
        <v>14</v>
      </c>
      <c r="I83" s="25" t="s">
        <v>14</v>
      </c>
    </row>
    <row r="84" customFormat="false" ht="47.25" hidden="false" customHeight="false" outlineLevel="0" collapsed="false">
      <c r="A84" s="68" t="s">
        <v>188</v>
      </c>
      <c r="B84" s="30" t="s">
        <v>189</v>
      </c>
      <c r="C84" s="31" t="n">
        <v>500000</v>
      </c>
      <c r="D84" s="31" t="n">
        <v>500000</v>
      </c>
      <c r="E84" s="31" t="n">
        <v>500000</v>
      </c>
      <c r="F84" s="27" t="n">
        <f aca="false">E84/C84*100</f>
        <v>100</v>
      </c>
      <c r="G84" s="28" t="n">
        <f aca="false">E84/D84*100</f>
        <v>100</v>
      </c>
      <c r="H84" s="28"/>
      <c r="I84" s="34"/>
    </row>
    <row r="85" customFormat="false" ht="63" hidden="false" customHeight="false" outlineLevel="0" collapsed="false">
      <c r="A85" s="20" t="s">
        <v>190</v>
      </c>
      <c r="B85" s="21" t="s">
        <v>191</v>
      </c>
      <c r="C85" s="22" t="n">
        <f aca="false">C86</f>
        <v>6123352</v>
      </c>
      <c r="D85" s="22" t="n">
        <f aca="false">D86</f>
        <v>9171474.3</v>
      </c>
      <c r="E85" s="22" t="n">
        <f aca="false">E86</f>
        <v>9084163.18</v>
      </c>
      <c r="F85" s="27" t="n">
        <f aca="false">E85/C85*100</f>
        <v>148.352784226678</v>
      </c>
      <c r="G85" s="28" t="n">
        <f aca="false">E85/D85*100</f>
        <v>99.0480143415983</v>
      </c>
      <c r="H85" s="25" t="s">
        <v>14</v>
      </c>
      <c r="I85" s="25" t="s">
        <v>14</v>
      </c>
    </row>
    <row r="86" customFormat="false" ht="63" hidden="false" customHeight="false" outlineLevel="0" collapsed="false">
      <c r="A86" s="20" t="s">
        <v>192</v>
      </c>
      <c r="B86" s="21" t="s">
        <v>193</v>
      </c>
      <c r="C86" s="22" t="n">
        <f aca="false">C87+C89+C91</f>
        <v>6123352</v>
      </c>
      <c r="D86" s="22" t="n">
        <f aca="false">D87+D89+D91</f>
        <v>9171474.3</v>
      </c>
      <c r="E86" s="22" t="n">
        <f aca="false">E87+E89+E91</f>
        <v>9084163.18</v>
      </c>
      <c r="F86" s="27" t="n">
        <f aca="false">E86/C86*100</f>
        <v>148.352784226678</v>
      </c>
      <c r="G86" s="28" t="n">
        <f aca="false">E86/D86*100</f>
        <v>99.0480143415983</v>
      </c>
      <c r="H86" s="25" t="s">
        <v>14</v>
      </c>
      <c r="I86" s="25" t="s">
        <v>14</v>
      </c>
    </row>
    <row r="87" customFormat="false" ht="47.25" hidden="false" customHeight="false" outlineLevel="0" collapsed="false">
      <c r="A87" s="29" t="s">
        <v>194</v>
      </c>
      <c r="B87" s="30" t="s">
        <v>195</v>
      </c>
      <c r="C87" s="31" t="n">
        <f aca="false">C88</f>
        <v>250000</v>
      </c>
      <c r="D87" s="31" t="n">
        <f aca="false">D88</f>
        <v>250000</v>
      </c>
      <c r="E87" s="31" t="n">
        <f aca="false">E88</f>
        <v>250000</v>
      </c>
      <c r="F87" s="27" t="n">
        <f aca="false">E87/C87*100</f>
        <v>100</v>
      </c>
      <c r="G87" s="28" t="n">
        <f aca="false">E87/D87*100</f>
        <v>100</v>
      </c>
      <c r="H87" s="25" t="s">
        <v>14</v>
      </c>
      <c r="I87" s="25" t="s">
        <v>14</v>
      </c>
    </row>
    <row r="88" customFormat="false" ht="47.25" hidden="false" customHeight="false" outlineLevel="0" collapsed="false">
      <c r="A88" s="32" t="s">
        <v>196</v>
      </c>
      <c r="B88" s="30" t="s">
        <v>197</v>
      </c>
      <c r="C88" s="31" t="n">
        <v>250000</v>
      </c>
      <c r="D88" s="31" t="n">
        <v>250000</v>
      </c>
      <c r="E88" s="31" t="n">
        <v>250000</v>
      </c>
      <c r="F88" s="27" t="n">
        <f aca="false">E88/C88*100</f>
        <v>100</v>
      </c>
      <c r="G88" s="28" t="n">
        <f aca="false">E88/D88*100</f>
        <v>100</v>
      </c>
      <c r="H88" s="28"/>
      <c r="I88" s="34"/>
    </row>
    <row r="89" customFormat="false" ht="15.75" hidden="false" customHeight="false" outlineLevel="0" collapsed="false">
      <c r="A89" s="29" t="s">
        <v>198</v>
      </c>
      <c r="B89" s="30" t="s">
        <v>199</v>
      </c>
      <c r="C89" s="31" t="n">
        <f aca="false">C90</f>
        <v>5393352</v>
      </c>
      <c r="D89" s="31" t="n">
        <f aca="false">D90</f>
        <v>8437474.3</v>
      </c>
      <c r="E89" s="31" t="n">
        <f aca="false">E90</f>
        <v>8350163.18</v>
      </c>
      <c r="F89" s="27" t="n">
        <f aca="false">E89/C89*100</f>
        <v>154.82325611234</v>
      </c>
      <c r="G89" s="28" t="n">
        <f aca="false">E89/D89*100</f>
        <v>98.9651983888117</v>
      </c>
      <c r="H89" s="25" t="s">
        <v>14</v>
      </c>
      <c r="I89" s="25" t="s">
        <v>14</v>
      </c>
    </row>
    <row r="90" customFormat="false" ht="30" hidden="false" customHeight="false" outlineLevel="0" collapsed="false">
      <c r="A90" s="32" t="s">
        <v>200</v>
      </c>
      <c r="B90" s="30" t="s">
        <v>201</v>
      </c>
      <c r="C90" s="31" t="n">
        <v>5393352</v>
      </c>
      <c r="D90" s="31" t="n">
        <v>8437474.3</v>
      </c>
      <c r="E90" s="31" t="n">
        <v>8350163.18</v>
      </c>
      <c r="F90" s="27" t="n">
        <f aca="false">E90/C90*100</f>
        <v>154.82325611234</v>
      </c>
      <c r="G90" s="28" t="n">
        <f aca="false">E90/D90*100</f>
        <v>98.9651983888117</v>
      </c>
      <c r="H90" s="38" t="s">
        <v>202</v>
      </c>
      <c r="I90" s="34"/>
    </row>
    <row r="91" customFormat="false" ht="31.5" hidden="false" customHeight="false" outlineLevel="0" collapsed="false">
      <c r="A91" s="29" t="s">
        <v>203</v>
      </c>
      <c r="B91" s="30" t="s">
        <v>204</v>
      </c>
      <c r="C91" s="31" t="n">
        <f aca="false">C92</f>
        <v>480000</v>
      </c>
      <c r="D91" s="31" t="n">
        <f aca="false">D92</f>
        <v>484000</v>
      </c>
      <c r="E91" s="31" t="n">
        <f aca="false">E92</f>
        <v>484000</v>
      </c>
      <c r="F91" s="27" t="n">
        <f aca="false">E91/C91*100</f>
        <v>100.833333333333</v>
      </c>
      <c r="G91" s="28" t="n">
        <f aca="false">E91/D91*100</f>
        <v>100</v>
      </c>
      <c r="H91" s="25" t="s">
        <v>14</v>
      </c>
      <c r="I91" s="25" t="s">
        <v>14</v>
      </c>
    </row>
    <row r="92" customFormat="false" ht="15.75" hidden="false" customHeight="false" outlineLevel="0" collapsed="false">
      <c r="A92" s="32" t="s">
        <v>205</v>
      </c>
      <c r="B92" s="30" t="s">
        <v>206</v>
      </c>
      <c r="C92" s="31" t="n">
        <v>480000</v>
      </c>
      <c r="D92" s="31" t="n">
        <v>484000</v>
      </c>
      <c r="E92" s="31" t="n">
        <v>484000</v>
      </c>
      <c r="F92" s="27" t="n">
        <f aca="false">E92/C92*100</f>
        <v>100.833333333333</v>
      </c>
      <c r="G92" s="28" t="n">
        <f aca="false">E92/D92*100</f>
        <v>100</v>
      </c>
      <c r="H92" s="28"/>
      <c r="I92" s="34"/>
    </row>
    <row r="93" customFormat="false" ht="78.75" hidden="false" customHeight="false" outlineLevel="0" collapsed="false">
      <c r="A93" s="20" t="s">
        <v>207</v>
      </c>
      <c r="B93" s="21" t="s">
        <v>208</v>
      </c>
      <c r="C93" s="22" t="n">
        <f aca="false">C94</f>
        <v>3000000</v>
      </c>
      <c r="D93" s="22" t="n">
        <f aca="false">D94</f>
        <v>22478000</v>
      </c>
      <c r="E93" s="22" t="n">
        <f aca="false">E94</f>
        <v>19895056.3</v>
      </c>
      <c r="F93" s="27" t="n">
        <f aca="false">E93/C93*100</f>
        <v>663.168543333333</v>
      </c>
      <c r="G93" s="28" t="n">
        <f aca="false">E93/D93*100</f>
        <v>88.5090145920456</v>
      </c>
      <c r="H93" s="25" t="s">
        <v>14</v>
      </c>
      <c r="I93" s="25" t="s">
        <v>14</v>
      </c>
    </row>
    <row r="94" customFormat="false" ht="78.75" hidden="false" customHeight="false" outlineLevel="0" collapsed="false">
      <c r="A94" s="20" t="s">
        <v>209</v>
      </c>
      <c r="B94" s="21" t="s">
        <v>210</v>
      </c>
      <c r="C94" s="64" t="n">
        <f aca="false">C95+C98</f>
        <v>3000000</v>
      </c>
      <c r="D94" s="64" t="n">
        <f aca="false">D95+D98</f>
        <v>22478000</v>
      </c>
      <c r="E94" s="64" t="n">
        <f aca="false">E95+E98</f>
        <v>19895056.3</v>
      </c>
      <c r="F94" s="27" t="n">
        <f aca="false">E94/C94*100</f>
        <v>663.168543333333</v>
      </c>
      <c r="G94" s="28" t="n">
        <f aca="false">E94/D94*100</f>
        <v>88.5090145920456</v>
      </c>
      <c r="H94" s="25" t="s">
        <v>14</v>
      </c>
      <c r="I94" s="25" t="s">
        <v>14</v>
      </c>
    </row>
    <row r="95" customFormat="false" ht="47.25" hidden="false" customHeight="false" outlineLevel="0" collapsed="false">
      <c r="A95" s="29" t="s">
        <v>211</v>
      </c>
      <c r="B95" s="30" t="s">
        <v>212</v>
      </c>
      <c r="C95" s="31" t="n">
        <f aca="false">C96+C97</f>
        <v>3000000</v>
      </c>
      <c r="D95" s="31" t="n">
        <f aca="false">D96+D97</f>
        <v>19973000</v>
      </c>
      <c r="E95" s="31" t="n">
        <f aca="false">E96+E97</f>
        <v>17390056.3</v>
      </c>
      <c r="F95" s="27" t="n">
        <f aca="false">E95/C95*100</f>
        <v>579.668543333333</v>
      </c>
      <c r="G95" s="28" t="n">
        <f aca="false">E95/D95*100</f>
        <v>87.0678230611325</v>
      </c>
      <c r="H95" s="25" t="s">
        <v>14</v>
      </c>
      <c r="I95" s="25" t="s">
        <v>14</v>
      </c>
    </row>
    <row r="96" customFormat="false" ht="78.75" hidden="false" customHeight="false" outlineLevel="0" collapsed="false">
      <c r="A96" s="32" t="s">
        <v>213</v>
      </c>
      <c r="B96" s="30" t="s">
        <v>214</v>
      </c>
      <c r="C96" s="31" t="n">
        <v>3000000</v>
      </c>
      <c r="D96" s="31" t="n">
        <v>4500000</v>
      </c>
      <c r="E96" s="31" t="n">
        <v>2622787.52</v>
      </c>
      <c r="F96" s="27" t="n">
        <f aca="false">E96/C96*100</f>
        <v>87.4262506666667</v>
      </c>
      <c r="G96" s="28" t="n">
        <f aca="false">E96/D96*100</f>
        <v>58.2841671111111</v>
      </c>
      <c r="H96" s="69" t="s">
        <v>215</v>
      </c>
      <c r="I96" s="69" t="s">
        <v>215</v>
      </c>
    </row>
    <row r="97" customFormat="false" ht="45" hidden="false" customHeight="false" outlineLevel="0" collapsed="false">
      <c r="A97" s="46" t="s">
        <v>216</v>
      </c>
      <c r="B97" s="47" t="s">
        <v>217</v>
      </c>
      <c r="C97" s="31"/>
      <c r="D97" s="31" t="n">
        <v>15473000</v>
      </c>
      <c r="E97" s="31" t="n">
        <v>14767268.78</v>
      </c>
      <c r="F97" s="27" t="e">
        <f aca="false">E97/C97*100</f>
        <v>#DIV/0!</v>
      </c>
      <c r="G97" s="28" t="n">
        <f aca="false">E97/D97*100</f>
        <v>95.4389503005235</v>
      </c>
      <c r="H97" s="38" t="s">
        <v>218</v>
      </c>
      <c r="I97" s="40"/>
    </row>
    <row r="98" customFormat="false" ht="49.5" hidden="false" customHeight="false" outlineLevel="0" collapsed="false">
      <c r="A98" s="56" t="s">
        <v>219</v>
      </c>
      <c r="B98" s="47" t="s">
        <v>220</v>
      </c>
      <c r="C98" s="31" t="n">
        <f aca="false">C99</f>
        <v>0</v>
      </c>
      <c r="D98" s="31" t="n">
        <f aca="false">D99</f>
        <v>2505000</v>
      </c>
      <c r="E98" s="31" t="n">
        <f aca="false">E99</f>
        <v>2505000</v>
      </c>
      <c r="F98" s="27" t="e">
        <f aca="false">E98/C98*100</f>
        <v>#DIV/0!</v>
      </c>
      <c r="G98" s="28" t="n">
        <f aca="false">E98/D98*100</f>
        <v>100</v>
      </c>
      <c r="H98" s="25" t="s">
        <v>14</v>
      </c>
      <c r="I98" s="25" t="s">
        <v>14</v>
      </c>
    </row>
    <row r="99" customFormat="false" ht="49.5" hidden="false" customHeight="false" outlineLevel="0" collapsed="false">
      <c r="A99" s="56" t="s">
        <v>221</v>
      </c>
      <c r="B99" s="47" t="s">
        <v>222</v>
      </c>
      <c r="C99" s="31"/>
      <c r="D99" s="31" t="n">
        <v>2505000</v>
      </c>
      <c r="E99" s="31" t="n">
        <v>2505000</v>
      </c>
      <c r="F99" s="27" t="e">
        <f aca="false">E99/C99*100</f>
        <v>#DIV/0!</v>
      </c>
      <c r="G99" s="28" t="n">
        <f aca="false">E99/D99*100</f>
        <v>100</v>
      </c>
      <c r="H99" s="38" t="s">
        <v>223</v>
      </c>
      <c r="I99" s="40"/>
    </row>
    <row r="100" customFormat="false" ht="47.25" hidden="false" customHeight="false" outlineLevel="0" collapsed="false">
      <c r="A100" s="20" t="s">
        <v>224</v>
      </c>
      <c r="B100" s="21" t="s">
        <v>225</v>
      </c>
      <c r="C100" s="22" t="n">
        <f aca="false">C101</f>
        <v>4180300</v>
      </c>
      <c r="D100" s="22" t="n">
        <f aca="false">D101</f>
        <v>8314772.29</v>
      </c>
      <c r="E100" s="22" t="n">
        <f aca="false">E101</f>
        <v>8314772.29</v>
      </c>
      <c r="F100" s="27" t="n">
        <f aca="false">E100/C100*100</f>
        <v>198.903721981676</v>
      </c>
      <c r="G100" s="28" t="n">
        <f aca="false">E100/D100*100</f>
        <v>100</v>
      </c>
      <c r="H100" s="25" t="s">
        <v>14</v>
      </c>
      <c r="I100" s="25" t="s">
        <v>14</v>
      </c>
    </row>
    <row r="101" customFormat="false" ht="47.25" hidden="false" customHeight="false" outlineLevel="0" collapsed="false">
      <c r="A101" s="20" t="s">
        <v>226</v>
      </c>
      <c r="B101" s="21" t="s">
        <v>227</v>
      </c>
      <c r="C101" s="22" t="n">
        <f aca="false">C102+C105+C107</f>
        <v>4180300</v>
      </c>
      <c r="D101" s="22" t="n">
        <f aca="false">D102+D105+D107</f>
        <v>8314772.29</v>
      </c>
      <c r="E101" s="22" t="n">
        <f aca="false">E102+E105+E107</f>
        <v>8314772.29</v>
      </c>
      <c r="F101" s="27" t="n">
        <f aca="false">E101/C101*100</f>
        <v>198.903721981676</v>
      </c>
      <c r="G101" s="28" t="n">
        <f aca="false">E101/D101*100</f>
        <v>100</v>
      </c>
      <c r="H101" s="25" t="s">
        <v>14</v>
      </c>
      <c r="I101" s="25" t="s">
        <v>14</v>
      </c>
    </row>
    <row r="102" customFormat="false" ht="31.5" hidden="false" customHeight="false" outlineLevel="0" collapsed="false">
      <c r="A102" s="29" t="s">
        <v>228</v>
      </c>
      <c r="B102" s="30" t="s">
        <v>229</v>
      </c>
      <c r="C102" s="31" t="n">
        <f aca="false">C103+C104</f>
        <v>2880300</v>
      </c>
      <c r="D102" s="31" t="n">
        <f aca="false">D103+D104</f>
        <v>3501204</v>
      </c>
      <c r="E102" s="31" t="n">
        <f aca="false">E103+E104</f>
        <v>3501204</v>
      </c>
      <c r="F102" s="27" t="n">
        <f aca="false">E102/C102*100</f>
        <v>121.556921154046</v>
      </c>
      <c r="G102" s="28" t="n">
        <f aca="false">E102/D102*100</f>
        <v>100</v>
      </c>
      <c r="H102" s="25" t="s">
        <v>14</v>
      </c>
      <c r="I102" s="25" t="s">
        <v>14</v>
      </c>
    </row>
    <row r="103" customFormat="false" ht="31.5" hidden="false" customHeight="false" outlineLevel="0" collapsed="false">
      <c r="A103" s="43" t="s">
        <v>230</v>
      </c>
      <c r="B103" s="30" t="s">
        <v>231</v>
      </c>
      <c r="C103" s="31" t="n">
        <v>2680300</v>
      </c>
      <c r="D103" s="31" t="n">
        <v>3415901</v>
      </c>
      <c r="E103" s="31" t="n">
        <v>3415901</v>
      </c>
      <c r="F103" s="27" t="n">
        <f aca="false">E103/C103*100</f>
        <v>127.444726336604</v>
      </c>
      <c r="G103" s="28" t="n">
        <f aca="false">E103/D103*100</f>
        <v>100</v>
      </c>
      <c r="H103" s="38" t="s">
        <v>232</v>
      </c>
      <c r="I103" s="34"/>
    </row>
    <row r="104" customFormat="false" ht="30" hidden="false" customHeight="false" outlineLevel="0" collapsed="false">
      <c r="A104" s="46" t="s">
        <v>233</v>
      </c>
      <c r="B104" s="47" t="s">
        <v>234</v>
      </c>
      <c r="C104" s="31" t="n">
        <v>200000</v>
      </c>
      <c r="D104" s="31" t="n">
        <v>85303</v>
      </c>
      <c r="E104" s="31" t="n">
        <v>85303</v>
      </c>
      <c r="F104" s="27" t="n">
        <f aca="false">E104/C104*100</f>
        <v>42.6515</v>
      </c>
      <c r="G104" s="28" t="n">
        <f aca="false">E104/D104*100</f>
        <v>100</v>
      </c>
      <c r="H104" s="38" t="s">
        <v>235</v>
      </c>
      <c r="I104" s="34"/>
    </row>
    <row r="105" customFormat="false" ht="47.25" hidden="false" customHeight="false" outlineLevel="0" collapsed="false">
      <c r="A105" s="29" t="s">
        <v>236</v>
      </c>
      <c r="B105" s="30" t="s">
        <v>237</v>
      </c>
      <c r="C105" s="31" t="n">
        <f aca="false">C106</f>
        <v>1200000</v>
      </c>
      <c r="D105" s="31" t="n">
        <f aca="false">D106</f>
        <v>4813568.29</v>
      </c>
      <c r="E105" s="31" t="n">
        <f aca="false">E106</f>
        <v>4813568.29</v>
      </c>
      <c r="F105" s="27" t="n">
        <f aca="false">E105/C105*100</f>
        <v>401.130690833333</v>
      </c>
      <c r="G105" s="28" t="n">
        <f aca="false">E105/D105*100</f>
        <v>100</v>
      </c>
      <c r="H105" s="25" t="s">
        <v>14</v>
      </c>
      <c r="I105" s="25" t="s">
        <v>14</v>
      </c>
    </row>
    <row r="106" customFormat="false" ht="60" hidden="false" customHeight="false" outlineLevel="0" collapsed="false">
      <c r="A106" s="46" t="s">
        <v>238</v>
      </c>
      <c r="B106" s="47" t="s">
        <v>239</v>
      </c>
      <c r="C106" s="31" t="n">
        <v>1200000</v>
      </c>
      <c r="D106" s="31" t="n">
        <v>4813568.29</v>
      </c>
      <c r="E106" s="31" t="n">
        <v>4813568.29</v>
      </c>
      <c r="F106" s="27" t="n">
        <f aca="false">E106/C106*100</f>
        <v>401.130690833333</v>
      </c>
      <c r="G106" s="28" t="n">
        <f aca="false">E106/D106*100</f>
        <v>100</v>
      </c>
      <c r="H106" s="38" t="s">
        <v>240</v>
      </c>
      <c r="I106" s="34"/>
    </row>
    <row r="107" customFormat="false" ht="47.25" hidden="false" customHeight="false" outlineLevel="0" collapsed="false">
      <c r="A107" s="29" t="s">
        <v>241</v>
      </c>
      <c r="B107" s="47" t="s">
        <v>242</v>
      </c>
      <c r="C107" s="31" t="n">
        <f aca="false">C108</f>
        <v>100000</v>
      </c>
      <c r="D107" s="31" t="n">
        <f aca="false">D108</f>
        <v>0</v>
      </c>
      <c r="E107" s="31" t="n">
        <f aca="false">E108</f>
        <v>0</v>
      </c>
      <c r="F107" s="27" t="n">
        <f aca="false">E107/C107*100</f>
        <v>0</v>
      </c>
      <c r="G107" s="28" t="e">
        <f aca="false">E107/D107*100</f>
        <v>#DIV/0!</v>
      </c>
      <c r="H107" s="25" t="s">
        <v>14</v>
      </c>
      <c r="I107" s="25" t="s">
        <v>14</v>
      </c>
    </row>
    <row r="108" customFormat="false" ht="31.5" hidden="false" customHeight="false" outlineLevel="0" collapsed="false">
      <c r="A108" s="46" t="s">
        <v>243</v>
      </c>
      <c r="B108" s="47" t="s">
        <v>244</v>
      </c>
      <c r="C108" s="31" t="n">
        <v>100000</v>
      </c>
      <c r="D108" s="31" t="n">
        <v>0</v>
      </c>
      <c r="E108" s="31" t="n">
        <v>0</v>
      </c>
      <c r="F108" s="27" t="n">
        <f aca="false">E108/C108*100</f>
        <v>0</v>
      </c>
      <c r="G108" s="28" t="e">
        <f aca="false">E108/D108*100</f>
        <v>#DIV/0!</v>
      </c>
      <c r="H108" s="28" t="s">
        <v>245</v>
      </c>
      <c r="I108" s="28" t="s">
        <v>245</v>
      </c>
    </row>
    <row r="109" customFormat="false" ht="47.25" hidden="false" customHeight="false" outlineLevel="0" collapsed="false">
      <c r="A109" s="20" t="s">
        <v>246</v>
      </c>
      <c r="B109" s="21" t="s">
        <v>247</v>
      </c>
      <c r="C109" s="22" t="n">
        <f aca="false">C110+C114+C122</f>
        <v>35890232.46</v>
      </c>
      <c r="D109" s="22" t="n">
        <f aca="false">D110+D114+D122</f>
        <v>264854196.93</v>
      </c>
      <c r="E109" s="22" t="n">
        <f aca="false">E110+E114+E122</f>
        <v>254433159.22</v>
      </c>
      <c r="F109" s="27" t="n">
        <f aca="false">E109/C109*100</f>
        <v>708.920343448787</v>
      </c>
      <c r="G109" s="28" t="n">
        <f aca="false">E109/D109*100</f>
        <v>96.0653681041142</v>
      </c>
      <c r="H109" s="25" t="s">
        <v>14</v>
      </c>
      <c r="I109" s="25" t="s">
        <v>14</v>
      </c>
    </row>
    <row r="110" customFormat="false" ht="47.25" hidden="false" customHeight="false" outlineLevel="0" collapsed="false">
      <c r="A110" s="20" t="s">
        <v>248</v>
      </c>
      <c r="B110" s="21" t="s">
        <v>249</v>
      </c>
      <c r="C110" s="22" t="n">
        <f aca="false">C111</f>
        <v>3490232.46</v>
      </c>
      <c r="D110" s="22" t="n">
        <f aca="false">D111</f>
        <v>1364526.65</v>
      </c>
      <c r="E110" s="22" t="n">
        <f aca="false">E111</f>
        <v>761210.4</v>
      </c>
      <c r="F110" s="27" t="n">
        <f aca="false">E110/C110*100</f>
        <v>21.8097335556841</v>
      </c>
      <c r="G110" s="28" t="n">
        <f aca="false">E110/D110*100</f>
        <v>55.7856748345663</v>
      </c>
      <c r="H110" s="25" t="s">
        <v>14</v>
      </c>
      <c r="I110" s="25" t="s">
        <v>14</v>
      </c>
    </row>
    <row r="111" customFormat="false" ht="47.25" hidden="false" customHeight="false" outlineLevel="0" collapsed="false">
      <c r="A111" s="29" t="s">
        <v>250</v>
      </c>
      <c r="B111" s="30" t="s">
        <v>251</v>
      </c>
      <c r="C111" s="31" t="n">
        <f aca="false">C112+C113</f>
        <v>3490232.46</v>
      </c>
      <c r="D111" s="31" t="n">
        <f aca="false">D112+D113</f>
        <v>1364526.65</v>
      </c>
      <c r="E111" s="31" t="n">
        <f aca="false">E112+E113</f>
        <v>761210.4</v>
      </c>
      <c r="F111" s="27" t="n">
        <f aca="false">E111/C111*100</f>
        <v>21.8097335556841</v>
      </c>
      <c r="G111" s="28" t="n">
        <f aca="false">E111/D111*100</f>
        <v>55.7856748345663</v>
      </c>
      <c r="H111" s="25" t="s">
        <v>14</v>
      </c>
      <c r="I111" s="25" t="s">
        <v>14</v>
      </c>
    </row>
    <row r="112" customFormat="false" ht="38.35" hidden="false" customHeight="false" outlineLevel="0" collapsed="false">
      <c r="A112" s="32" t="s">
        <v>252</v>
      </c>
      <c r="B112" s="30" t="s">
        <v>253</v>
      </c>
      <c r="C112" s="31" t="n">
        <v>1016000</v>
      </c>
      <c r="D112" s="31" t="n">
        <v>764525.28</v>
      </c>
      <c r="E112" s="31" t="n">
        <v>761210.4</v>
      </c>
      <c r="F112" s="27" t="n">
        <f aca="false">E112/C112*100</f>
        <v>74.9222834645669</v>
      </c>
      <c r="G112" s="28" t="n">
        <f aca="false">E112/D112*100</f>
        <v>99.5664132911341</v>
      </c>
      <c r="H112" s="53" t="s">
        <v>254</v>
      </c>
      <c r="I112" s="70"/>
    </row>
    <row r="113" customFormat="false" ht="39.55" hidden="false" customHeight="false" outlineLevel="0" collapsed="false">
      <c r="A113" s="32" t="s">
        <v>255</v>
      </c>
      <c r="B113" s="30" t="s">
        <v>256</v>
      </c>
      <c r="C113" s="31" t="n">
        <v>2474232.46</v>
      </c>
      <c r="D113" s="31" t="n">
        <v>600001.37</v>
      </c>
      <c r="E113" s="31" t="n">
        <v>0</v>
      </c>
      <c r="F113" s="27" t="n">
        <f aca="false">E113/C113*100</f>
        <v>0</v>
      </c>
      <c r="G113" s="28" t="n">
        <f aca="false">E113/D113*100</f>
        <v>0</v>
      </c>
      <c r="H113" s="53" t="s">
        <v>254</v>
      </c>
      <c r="I113" s="53" t="s">
        <v>257</v>
      </c>
    </row>
    <row r="114" customFormat="false" ht="47.25" hidden="false" customHeight="false" outlineLevel="0" collapsed="false">
      <c r="A114" s="20" t="s">
        <v>258</v>
      </c>
      <c r="B114" s="21" t="s">
        <v>259</v>
      </c>
      <c r="C114" s="22" t="n">
        <f aca="false">C115</f>
        <v>30950000</v>
      </c>
      <c r="D114" s="22" t="n">
        <f aca="false">D115</f>
        <v>262159570.28</v>
      </c>
      <c r="E114" s="22" t="n">
        <f aca="false">E115</f>
        <v>252341848.82</v>
      </c>
      <c r="F114" s="27" t="n">
        <f aca="false">E114/C114*100</f>
        <v>815.320997802908</v>
      </c>
      <c r="G114" s="28" t="n">
        <f aca="false">E114/D114*100</f>
        <v>96.2550589133503</v>
      </c>
      <c r="H114" s="25" t="s">
        <v>14</v>
      </c>
      <c r="I114" s="25" t="s">
        <v>14</v>
      </c>
    </row>
    <row r="115" customFormat="false" ht="47.25" hidden="false" customHeight="false" outlineLevel="0" collapsed="false">
      <c r="A115" s="29" t="s">
        <v>260</v>
      </c>
      <c r="B115" s="30" t="s">
        <v>261</v>
      </c>
      <c r="C115" s="31" t="n">
        <f aca="false">C116+C117+C118+C119+C120+C121</f>
        <v>30950000</v>
      </c>
      <c r="D115" s="31" t="n">
        <f aca="false">D116+D117+D118+D119+D120+D121</f>
        <v>262159570.28</v>
      </c>
      <c r="E115" s="31" t="n">
        <f aca="false">E116+E117+E118+E119+E120+E121</f>
        <v>252341848.82</v>
      </c>
      <c r="F115" s="27" t="n">
        <f aca="false">E115/C115*100</f>
        <v>815.320997802908</v>
      </c>
      <c r="G115" s="28" t="n">
        <f aca="false">E115/D115*100</f>
        <v>96.2550589133503</v>
      </c>
      <c r="H115" s="25" t="s">
        <v>14</v>
      </c>
      <c r="I115" s="25" t="s">
        <v>14</v>
      </c>
    </row>
    <row r="116" customFormat="false" ht="39.55" hidden="false" customHeight="false" outlineLevel="0" collapsed="false">
      <c r="A116" s="32" t="s">
        <v>262</v>
      </c>
      <c r="B116" s="30" t="s">
        <v>263</v>
      </c>
      <c r="C116" s="33" t="n">
        <v>19528639.4</v>
      </c>
      <c r="D116" s="31" t="n">
        <v>50468795.37</v>
      </c>
      <c r="E116" s="31" t="n">
        <v>42818318.63</v>
      </c>
      <c r="F116" s="27" t="n">
        <f aca="false">E116/C116*100</f>
        <v>219.259098153044</v>
      </c>
      <c r="G116" s="28" t="n">
        <f aca="false">E116/D116*100</f>
        <v>84.8411742663713</v>
      </c>
      <c r="H116" s="53" t="s">
        <v>264</v>
      </c>
      <c r="I116" s="45" t="s">
        <v>265</v>
      </c>
    </row>
    <row r="117" customFormat="false" ht="39.55" hidden="false" customHeight="false" outlineLevel="0" collapsed="false">
      <c r="A117" s="41" t="s">
        <v>266</v>
      </c>
      <c r="B117" s="52" t="s">
        <v>267</v>
      </c>
      <c r="C117" s="33" t="n">
        <v>1495773</v>
      </c>
      <c r="D117" s="31" t="n">
        <v>58347743.96</v>
      </c>
      <c r="E117" s="31" t="n">
        <v>57914242.14</v>
      </c>
      <c r="F117" s="27" t="n">
        <f aca="false">E117/C117*100</f>
        <v>3871.86037854675</v>
      </c>
      <c r="G117" s="28" t="n">
        <f aca="false">E117/D117*100</f>
        <v>99.2570375637879</v>
      </c>
      <c r="H117" s="53" t="s">
        <v>268</v>
      </c>
      <c r="I117" s="71"/>
    </row>
    <row r="118" customFormat="false" ht="52.2" hidden="false" customHeight="false" outlineLevel="0" collapsed="false">
      <c r="A118" s="72" t="s">
        <v>269</v>
      </c>
      <c r="B118" s="47" t="s">
        <v>270</v>
      </c>
      <c r="C118" s="73" t="n">
        <v>9925587.6</v>
      </c>
      <c r="D118" s="31" t="n">
        <v>477819.8</v>
      </c>
      <c r="E118" s="31" t="n">
        <v>441819.8</v>
      </c>
      <c r="F118" s="27" t="n">
        <f aca="false">E118/C118*100</f>
        <v>4.45132135048609</v>
      </c>
      <c r="G118" s="28" t="n">
        <f aca="false">E118/D118*100</f>
        <v>92.4657789400942</v>
      </c>
      <c r="H118" s="53" t="s">
        <v>254</v>
      </c>
      <c r="I118" s="74" t="s">
        <v>271</v>
      </c>
    </row>
    <row r="119" customFormat="false" ht="64.9" hidden="false" customHeight="false" outlineLevel="0" collapsed="false">
      <c r="A119" s="41" t="s">
        <v>57</v>
      </c>
      <c r="B119" s="30" t="s">
        <v>272</v>
      </c>
      <c r="C119" s="31"/>
      <c r="D119" s="31" t="n">
        <v>22791197.53</v>
      </c>
      <c r="E119" s="75" t="n">
        <v>22791197.53</v>
      </c>
      <c r="F119" s="27" t="e">
        <f aca="false">E119/C119*100</f>
        <v>#DIV/0!</v>
      </c>
      <c r="G119" s="28" t="n">
        <f aca="false">E119/D119*100</f>
        <v>100</v>
      </c>
      <c r="H119" s="53" t="s">
        <v>273</v>
      </c>
      <c r="I119" s="74"/>
    </row>
    <row r="120" customFormat="false" ht="90.25" hidden="false" customHeight="false" outlineLevel="0" collapsed="false">
      <c r="A120" s="46" t="s">
        <v>274</v>
      </c>
      <c r="B120" s="47" t="s">
        <v>275</v>
      </c>
      <c r="C120" s="31"/>
      <c r="D120" s="31" t="n">
        <v>34425587.6</v>
      </c>
      <c r="E120" s="31" t="n">
        <v>34425587.6</v>
      </c>
      <c r="F120" s="27" t="e">
        <f aca="false">E120/C120*100</f>
        <v>#DIV/0!</v>
      </c>
      <c r="G120" s="28" t="n">
        <f aca="false">E120/D120*100</f>
        <v>100</v>
      </c>
      <c r="H120" s="53" t="s">
        <v>276</v>
      </c>
      <c r="I120" s="74"/>
    </row>
    <row r="121" customFormat="false" ht="39.55" hidden="false" customHeight="false" outlineLevel="0" collapsed="false">
      <c r="A121" s="46" t="s">
        <v>277</v>
      </c>
      <c r="B121" s="47" t="s">
        <v>278</v>
      </c>
      <c r="C121" s="31"/>
      <c r="D121" s="31" t="n">
        <v>95648426.02</v>
      </c>
      <c r="E121" s="31" t="n">
        <v>93950683.12</v>
      </c>
      <c r="F121" s="27" t="e">
        <f aca="false">E121/C121*100</f>
        <v>#DIV/0!</v>
      </c>
      <c r="G121" s="28" t="n">
        <f aca="false">E121/D121*100</f>
        <v>98.2250174198946</v>
      </c>
      <c r="H121" s="53" t="s">
        <v>279</v>
      </c>
      <c r="I121" s="74"/>
    </row>
    <row r="122" customFormat="false" ht="47.25" hidden="false" customHeight="false" outlineLevel="0" collapsed="false">
      <c r="A122" s="20" t="s">
        <v>280</v>
      </c>
      <c r="B122" s="21" t="s">
        <v>281</v>
      </c>
      <c r="C122" s="22" t="n">
        <f aca="false">C123</f>
        <v>1450000</v>
      </c>
      <c r="D122" s="22" t="n">
        <f aca="false">D123</f>
        <v>1330100</v>
      </c>
      <c r="E122" s="22" t="n">
        <f aca="false">E123</f>
        <v>1330100</v>
      </c>
      <c r="F122" s="27" t="n">
        <f aca="false">E122/C122*100</f>
        <v>91.7310344827586</v>
      </c>
      <c r="G122" s="28" t="n">
        <f aca="false">E122/D122*100</f>
        <v>100</v>
      </c>
      <c r="H122" s="25" t="s">
        <v>14</v>
      </c>
      <c r="I122" s="25" t="s">
        <v>14</v>
      </c>
    </row>
    <row r="123" customFormat="false" ht="47.25" hidden="false" customHeight="false" outlineLevel="0" collapsed="false">
      <c r="A123" s="29" t="s">
        <v>282</v>
      </c>
      <c r="B123" s="30" t="s">
        <v>283</v>
      </c>
      <c r="C123" s="31" t="n">
        <f aca="false">C124</f>
        <v>1450000</v>
      </c>
      <c r="D123" s="31" t="n">
        <f aca="false">D124</f>
        <v>1330100</v>
      </c>
      <c r="E123" s="31" t="n">
        <f aca="false">E124</f>
        <v>1330100</v>
      </c>
      <c r="F123" s="27" t="n">
        <f aca="false">E123/C123*100</f>
        <v>91.7310344827586</v>
      </c>
      <c r="G123" s="28" t="n">
        <f aca="false">E123/D123*100</f>
        <v>100</v>
      </c>
      <c r="H123" s="25" t="s">
        <v>14</v>
      </c>
      <c r="I123" s="25" t="s">
        <v>14</v>
      </c>
    </row>
    <row r="124" customFormat="false" ht="26.85" hidden="false" customHeight="false" outlineLevel="0" collapsed="false">
      <c r="A124" s="32" t="s">
        <v>262</v>
      </c>
      <c r="B124" s="30" t="s">
        <v>284</v>
      </c>
      <c r="C124" s="31" t="n">
        <v>1450000</v>
      </c>
      <c r="D124" s="31" t="n">
        <v>1330100</v>
      </c>
      <c r="E124" s="31" t="n">
        <v>1330100</v>
      </c>
      <c r="F124" s="27" t="n">
        <f aca="false">E124/C124*100</f>
        <v>91.7310344827586</v>
      </c>
      <c r="G124" s="28" t="n">
        <f aca="false">E124/D124*100</f>
        <v>100</v>
      </c>
      <c r="H124" s="53" t="s">
        <v>254</v>
      </c>
      <c r="I124" s="40"/>
    </row>
    <row r="125" customFormat="false" ht="47.25" hidden="false" customHeight="false" outlineLevel="0" collapsed="false">
      <c r="A125" s="20" t="s">
        <v>285</v>
      </c>
      <c r="B125" s="21" t="s">
        <v>286</v>
      </c>
      <c r="C125" s="22" t="n">
        <f aca="false">C126</f>
        <v>47937252</v>
      </c>
      <c r="D125" s="22" t="n">
        <f aca="false">D126</f>
        <v>64372084.96</v>
      </c>
      <c r="E125" s="22" t="n">
        <f aca="false">E126</f>
        <v>58261530.17</v>
      </c>
      <c r="F125" s="27" t="n">
        <f aca="false">E125/C125*100</f>
        <v>121.537067185245</v>
      </c>
      <c r="G125" s="28" t="n">
        <f aca="false">E125/D125*100</f>
        <v>90.5074462108894</v>
      </c>
      <c r="H125" s="25" t="s">
        <v>14</v>
      </c>
      <c r="I125" s="25" t="s">
        <v>14</v>
      </c>
    </row>
    <row r="126" customFormat="false" ht="47.25" hidden="false" customHeight="false" outlineLevel="0" collapsed="false">
      <c r="A126" s="20" t="s">
        <v>287</v>
      </c>
      <c r="B126" s="21" t="s">
        <v>288</v>
      </c>
      <c r="C126" s="22" t="n">
        <f aca="false">C127</f>
        <v>47937252</v>
      </c>
      <c r="D126" s="22" t="n">
        <f aca="false">D127</f>
        <v>64372084.96</v>
      </c>
      <c r="E126" s="22" t="n">
        <f aca="false">E127</f>
        <v>58261530.17</v>
      </c>
      <c r="F126" s="27" t="n">
        <f aca="false">E126/C126*100</f>
        <v>121.537067185245</v>
      </c>
      <c r="G126" s="28" t="n">
        <f aca="false">E126/D126*100</f>
        <v>90.5074462108894</v>
      </c>
      <c r="H126" s="25" t="s">
        <v>14</v>
      </c>
      <c r="I126" s="25" t="s">
        <v>14</v>
      </c>
    </row>
    <row r="127" customFormat="false" ht="63" hidden="false" customHeight="false" outlineLevel="0" collapsed="false">
      <c r="A127" s="29" t="s">
        <v>289</v>
      </c>
      <c r="B127" s="30" t="s">
        <v>290</v>
      </c>
      <c r="C127" s="31" t="n">
        <f aca="false">C128+C129+C130+C131+C132+C133+C134+C135</f>
        <v>47937252</v>
      </c>
      <c r="D127" s="31" t="n">
        <f aca="false">D128+D129+D130+D131+D132+D133+D134+D135</f>
        <v>64372084.96</v>
      </c>
      <c r="E127" s="31" t="n">
        <f aca="false">E128+E129+E130+E131+E132+E133+E134+E135</f>
        <v>58261530.17</v>
      </c>
      <c r="F127" s="27" t="n">
        <f aca="false">E127/C127*100</f>
        <v>121.537067185245</v>
      </c>
      <c r="G127" s="28" t="n">
        <f aca="false">E127/D127*100</f>
        <v>90.5074462108894</v>
      </c>
      <c r="H127" s="25" t="s">
        <v>14</v>
      </c>
      <c r="I127" s="25" t="s">
        <v>14</v>
      </c>
    </row>
    <row r="128" customFormat="false" ht="78.75" hidden="false" customHeight="false" outlineLevel="0" collapsed="false">
      <c r="A128" s="32" t="s">
        <v>291</v>
      </c>
      <c r="B128" s="30" t="s">
        <v>292</v>
      </c>
      <c r="C128" s="31" t="n">
        <v>1500000</v>
      </c>
      <c r="D128" s="31" t="n">
        <v>385000</v>
      </c>
      <c r="E128" s="31" t="n">
        <v>376420</v>
      </c>
      <c r="F128" s="27" t="n">
        <f aca="false">E128/C128*100</f>
        <v>25.0946666666667</v>
      </c>
      <c r="G128" s="28" t="n">
        <f aca="false">E128/D128*100</f>
        <v>97.7714285714286</v>
      </c>
      <c r="H128" s="76" t="s">
        <v>293</v>
      </c>
      <c r="I128" s="34"/>
    </row>
    <row r="129" customFormat="false" ht="33" hidden="false" customHeight="false" outlineLevel="0" collapsed="false">
      <c r="A129" s="46" t="s">
        <v>294</v>
      </c>
      <c r="B129" s="47" t="s">
        <v>295</v>
      </c>
      <c r="C129" s="31" t="n">
        <v>295000</v>
      </c>
      <c r="D129" s="31" t="n">
        <v>3876601</v>
      </c>
      <c r="E129" s="31" t="n">
        <v>1264544.52</v>
      </c>
      <c r="F129" s="27" t="n">
        <f aca="false">E129/C129*100</f>
        <v>428.659159322034</v>
      </c>
      <c r="G129" s="28" t="n">
        <f aca="false">E129/D129*100</f>
        <v>32.619929675507</v>
      </c>
      <c r="H129" s="38" t="s">
        <v>296</v>
      </c>
      <c r="I129" s="77" t="s">
        <v>297</v>
      </c>
    </row>
    <row r="130" customFormat="false" ht="30" hidden="false" customHeight="false" outlineLevel="0" collapsed="false">
      <c r="A130" s="46" t="s">
        <v>298</v>
      </c>
      <c r="B130" s="47" t="s">
        <v>299</v>
      </c>
      <c r="C130" s="78" t="n">
        <v>150000</v>
      </c>
      <c r="D130" s="31" t="n">
        <v>1468203.96</v>
      </c>
      <c r="E130" s="31" t="n">
        <v>8505.77</v>
      </c>
      <c r="F130" s="27" t="n">
        <f aca="false">E130/C130*100</f>
        <v>5.67051333333333</v>
      </c>
      <c r="G130" s="28" t="n">
        <f aca="false">E130/D130*100</f>
        <v>0.579331634550284</v>
      </c>
      <c r="H130" s="38" t="s">
        <v>300</v>
      </c>
      <c r="I130" s="38" t="s">
        <v>300</v>
      </c>
    </row>
    <row r="131" customFormat="false" ht="66" hidden="false" customHeight="false" outlineLevel="0" collapsed="false">
      <c r="A131" s="32" t="s">
        <v>301</v>
      </c>
      <c r="B131" s="30" t="s">
        <v>302</v>
      </c>
      <c r="C131" s="31" t="n">
        <v>6000000</v>
      </c>
      <c r="D131" s="31" t="n">
        <v>150000</v>
      </c>
      <c r="E131" s="31" t="n">
        <v>2052601</v>
      </c>
      <c r="F131" s="27" t="n">
        <f aca="false">E131/C131*100</f>
        <v>34.2100166666667</v>
      </c>
      <c r="G131" s="28" t="n">
        <f aca="false">E131/D131*100</f>
        <v>1368.40066666667</v>
      </c>
      <c r="H131" s="76" t="s">
        <v>303</v>
      </c>
      <c r="I131" s="76" t="s">
        <v>303</v>
      </c>
    </row>
    <row r="132" customFormat="false" ht="120" hidden="false" customHeight="false" outlineLevel="0" collapsed="false">
      <c r="A132" s="46" t="s">
        <v>304</v>
      </c>
      <c r="B132" s="47" t="s">
        <v>305</v>
      </c>
      <c r="C132" s="31"/>
      <c r="D132" s="31" t="n">
        <v>600000</v>
      </c>
      <c r="E132" s="31" t="n">
        <v>295104.8</v>
      </c>
      <c r="F132" s="27" t="e">
        <f aca="false">E132/C132*100</f>
        <v>#DIV/0!</v>
      </c>
      <c r="G132" s="28" t="n">
        <f aca="false">E132/D132*100</f>
        <v>49.1841333333333</v>
      </c>
      <c r="H132" s="38" t="s">
        <v>306</v>
      </c>
      <c r="I132" s="38" t="s">
        <v>307</v>
      </c>
    </row>
    <row r="133" customFormat="false" ht="49.5" hidden="false" customHeight="false" outlineLevel="0" collapsed="false">
      <c r="A133" s="32" t="s">
        <v>308</v>
      </c>
      <c r="B133" s="30" t="s">
        <v>309</v>
      </c>
      <c r="C133" s="31" t="n">
        <v>39992252</v>
      </c>
      <c r="D133" s="31" t="n">
        <v>55193155</v>
      </c>
      <c r="E133" s="31" t="n">
        <v>52425654.08</v>
      </c>
      <c r="F133" s="27" t="n">
        <f aca="false">E133/C133*100</f>
        <v>131.089527241427</v>
      </c>
      <c r="G133" s="28" t="n">
        <f aca="false">E133/D133*100</f>
        <v>94.9857895965541</v>
      </c>
      <c r="H133" s="38" t="s">
        <v>310</v>
      </c>
      <c r="I133" s="76" t="s">
        <v>293</v>
      </c>
    </row>
    <row r="134" customFormat="false" ht="63" hidden="false" customHeight="false" outlineLevel="0" collapsed="false">
      <c r="A134" s="46" t="s">
        <v>311</v>
      </c>
      <c r="B134" s="47" t="s">
        <v>312</v>
      </c>
      <c r="C134" s="31"/>
      <c r="D134" s="31" t="n">
        <v>65000</v>
      </c>
      <c r="E134" s="31" t="n">
        <v>65000</v>
      </c>
      <c r="F134" s="27" t="e">
        <f aca="false">E134/C134*100</f>
        <v>#DIV/0!</v>
      </c>
      <c r="G134" s="28" t="n">
        <f aca="false">E134/D134*100</f>
        <v>100</v>
      </c>
      <c r="H134" s="76" t="s">
        <v>313</v>
      </c>
      <c r="I134" s="40" t="s">
        <v>314</v>
      </c>
    </row>
    <row r="135" customFormat="false" ht="66" hidden="false" customHeight="false" outlineLevel="0" collapsed="false">
      <c r="A135" s="46" t="s">
        <v>315</v>
      </c>
      <c r="B135" s="47" t="s">
        <v>316</v>
      </c>
      <c r="C135" s="31"/>
      <c r="D135" s="31" t="n">
        <v>2634125</v>
      </c>
      <c r="E135" s="31" t="n">
        <v>1773700</v>
      </c>
      <c r="F135" s="27" t="e">
        <f aca="false">E135/C135*100</f>
        <v>#DIV/0!</v>
      </c>
      <c r="G135" s="28" t="n">
        <f aca="false">E135/D135*100</f>
        <v>67.3354529492716</v>
      </c>
      <c r="H135" s="76" t="s">
        <v>313</v>
      </c>
      <c r="I135" s="76" t="s">
        <v>314</v>
      </c>
    </row>
    <row r="136" customFormat="false" ht="47.25" hidden="false" customHeight="false" outlineLevel="0" collapsed="false">
      <c r="A136" s="20" t="s">
        <v>317</v>
      </c>
      <c r="B136" s="21" t="s">
        <v>318</v>
      </c>
      <c r="C136" s="22" t="n">
        <f aca="false">C137</f>
        <v>105000</v>
      </c>
      <c r="D136" s="22" t="n">
        <f aca="false">D137</f>
        <v>105000</v>
      </c>
      <c r="E136" s="22" t="n">
        <f aca="false">E137</f>
        <v>105000</v>
      </c>
      <c r="F136" s="27" t="n">
        <f aca="false">E136/C136*100</f>
        <v>100</v>
      </c>
      <c r="G136" s="28" t="n">
        <f aca="false">E136/D136*100</f>
        <v>100</v>
      </c>
      <c r="H136" s="25" t="s">
        <v>14</v>
      </c>
      <c r="I136" s="25" t="s">
        <v>14</v>
      </c>
    </row>
    <row r="137" customFormat="false" ht="47.25" hidden="false" customHeight="false" outlineLevel="0" collapsed="false">
      <c r="A137" s="20" t="s">
        <v>319</v>
      </c>
      <c r="B137" s="21" t="s">
        <v>320</v>
      </c>
      <c r="C137" s="22" t="n">
        <f aca="false">C138</f>
        <v>105000</v>
      </c>
      <c r="D137" s="22" t="n">
        <f aca="false">D138</f>
        <v>105000</v>
      </c>
      <c r="E137" s="22" t="n">
        <f aca="false">E138</f>
        <v>105000</v>
      </c>
      <c r="F137" s="27" t="n">
        <f aca="false">E137/C137*100</f>
        <v>100</v>
      </c>
      <c r="G137" s="28" t="n">
        <f aca="false">E137/D137*100</f>
        <v>100</v>
      </c>
      <c r="H137" s="25" t="s">
        <v>14</v>
      </c>
      <c r="I137" s="25" t="s">
        <v>14</v>
      </c>
    </row>
    <row r="138" customFormat="false" ht="47.25" hidden="false" customHeight="false" outlineLevel="0" collapsed="false">
      <c r="A138" s="29" t="s">
        <v>321</v>
      </c>
      <c r="B138" s="30" t="s">
        <v>322</v>
      </c>
      <c r="C138" s="31" t="n">
        <f aca="false">C139</f>
        <v>105000</v>
      </c>
      <c r="D138" s="31" t="n">
        <f aca="false">D139</f>
        <v>105000</v>
      </c>
      <c r="E138" s="31" t="n">
        <f aca="false">E139</f>
        <v>105000</v>
      </c>
      <c r="F138" s="27" t="n">
        <f aca="false">E138/C138*100</f>
        <v>100</v>
      </c>
      <c r="G138" s="28" t="n">
        <f aca="false">E138/D138*100</f>
        <v>100</v>
      </c>
      <c r="H138" s="25" t="s">
        <v>14</v>
      </c>
      <c r="I138" s="25" t="s">
        <v>14</v>
      </c>
    </row>
    <row r="139" customFormat="false" ht="31.5" hidden="false" customHeight="false" outlineLevel="0" collapsed="false">
      <c r="A139" s="32" t="s">
        <v>323</v>
      </c>
      <c r="B139" s="30" t="s">
        <v>324</v>
      </c>
      <c r="C139" s="31" t="n">
        <v>105000</v>
      </c>
      <c r="D139" s="31" t="n">
        <v>105000</v>
      </c>
      <c r="E139" s="31" t="n">
        <v>105000</v>
      </c>
      <c r="F139" s="27" t="n">
        <f aca="false">E139/C139*100</f>
        <v>100</v>
      </c>
      <c r="G139" s="28" t="n">
        <f aca="false">E139/D139*100</f>
        <v>100</v>
      </c>
      <c r="H139" s="28"/>
      <c r="I139" s="34"/>
    </row>
    <row r="140" customFormat="false" ht="63" hidden="false" customHeight="false" outlineLevel="0" collapsed="false">
      <c r="A140" s="20" t="s">
        <v>325</v>
      </c>
      <c r="B140" s="21" t="s">
        <v>326</v>
      </c>
      <c r="C140" s="22" t="n">
        <f aca="false">C141</f>
        <v>227800</v>
      </c>
      <c r="D140" s="22" t="n">
        <f aca="false">D141</f>
        <v>227800</v>
      </c>
      <c r="E140" s="22" t="n">
        <f aca="false">E141</f>
        <v>227800</v>
      </c>
      <c r="F140" s="27" t="n">
        <f aca="false">E140/C140*100</f>
        <v>100</v>
      </c>
      <c r="G140" s="28" t="n">
        <f aca="false">E140/D140*100</f>
        <v>100</v>
      </c>
      <c r="H140" s="25" t="s">
        <v>14</v>
      </c>
      <c r="I140" s="79" t="s">
        <v>14</v>
      </c>
    </row>
    <row r="141" customFormat="false" ht="63" hidden="false" customHeight="false" outlineLevel="0" collapsed="false">
      <c r="A141" s="20" t="s">
        <v>327</v>
      </c>
      <c r="B141" s="21" t="s">
        <v>328</v>
      </c>
      <c r="C141" s="22" t="n">
        <f aca="false">C142</f>
        <v>227800</v>
      </c>
      <c r="D141" s="22" t="n">
        <f aca="false">D142</f>
        <v>227800</v>
      </c>
      <c r="E141" s="22" t="n">
        <f aca="false">E142</f>
        <v>227800</v>
      </c>
      <c r="F141" s="27" t="n">
        <f aca="false">E141/C141*100</f>
        <v>100</v>
      </c>
      <c r="G141" s="28" t="n">
        <f aca="false">E141/D141*100</f>
        <v>100</v>
      </c>
      <c r="H141" s="25" t="s">
        <v>14</v>
      </c>
      <c r="I141" s="79" t="s">
        <v>14</v>
      </c>
    </row>
    <row r="142" customFormat="false" ht="31.5" hidden="false" customHeight="false" outlineLevel="0" collapsed="false">
      <c r="A142" s="32" t="s">
        <v>329</v>
      </c>
      <c r="B142" s="30" t="s">
        <v>330</v>
      </c>
      <c r="C142" s="31" t="n">
        <f aca="false">C143</f>
        <v>227800</v>
      </c>
      <c r="D142" s="31" t="n">
        <f aca="false">D143</f>
        <v>227800</v>
      </c>
      <c r="E142" s="31" t="n">
        <f aca="false">E143</f>
        <v>227800</v>
      </c>
      <c r="F142" s="27" t="n">
        <f aca="false">E142/C142*100</f>
        <v>100</v>
      </c>
      <c r="G142" s="28" t="n">
        <f aca="false">E142/D142*100</f>
        <v>100</v>
      </c>
      <c r="H142" s="25" t="s">
        <v>14</v>
      </c>
      <c r="I142" s="25" t="s">
        <v>14</v>
      </c>
    </row>
    <row r="143" customFormat="false" ht="47.25" hidden="false" customHeight="false" outlineLevel="0" collapsed="false">
      <c r="A143" s="32" t="s">
        <v>331</v>
      </c>
      <c r="B143" s="30" t="s">
        <v>332</v>
      </c>
      <c r="C143" s="31" t="n">
        <v>227800</v>
      </c>
      <c r="D143" s="31" t="n">
        <v>227800</v>
      </c>
      <c r="E143" s="31" t="n">
        <v>227800</v>
      </c>
      <c r="F143" s="27" t="n">
        <f aca="false">E143/C143*100</f>
        <v>100</v>
      </c>
      <c r="G143" s="28" t="n">
        <f aca="false">E143/D143*100</f>
        <v>100</v>
      </c>
      <c r="H143" s="28"/>
      <c r="I143" s="40"/>
    </row>
    <row r="144" customFormat="false" ht="63" hidden="false" customHeight="false" outlineLevel="0" collapsed="false">
      <c r="A144" s="20" t="s">
        <v>333</v>
      </c>
      <c r="B144" s="21" t="s">
        <v>334</v>
      </c>
      <c r="C144" s="22" t="n">
        <f aca="false">C145</f>
        <v>450000</v>
      </c>
      <c r="D144" s="22" t="n">
        <f aca="false">D145</f>
        <v>450000</v>
      </c>
      <c r="E144" s="22" t="n">
        <f aca="false">E145</f>
        <v>286725</v>
      </c>
      <c r="F144" s="27" t="n">
        <f aca="false">E144/C144*100</f>
        <v>63.7166666666667</v>
      </c>
      <c r="G144" s="28" t="n">
        <f aca="false">E144/D144*100</f>
        <v>63.7166666666667</v>
      </c>
      <c r="H144" s="25" t="s">
        <v>14</v>
      </c>
      <c r="I144" s="79" t="s">
        <v>14</v>
      </c>
    </row>
    <row r="145" customFormat="false" ht="78.75" hidden="false" customHeight="false" outlineLevel="0" collapsed="false">
      <c r="A145" s="20" t="s">
        <v>335</v>
      </c>
      <c r="B145" s="21" t="s">
        <v>336</v>
      </c>
      <c r="C145" s="22" t="n">
        <f aca="false">C146</f>
        <v>450000</v>
      </c>
      <c r="D145" s="22" t="n">
        <f aca="false">D146</f>
        <v>450000</v>
      </c>
      <c r="E145" s="22" t="n">
        <f aca="false">E146</f>
        <v>286725</v>
      </c>
      <c r="F145" s="27" t="n">
        <f aca="false">E145/C145*100</f>
        <v>63.7166666666667</v>
      </c>
      <c r="G145" s="28" t="n">
        <f aca="false">E145/D145*100</f>
        <v>63.7166666666667</v>
      </c>
      <c r="H145" s="25" t="s">
        <v>14</v>
      </c>
      <c r="I145" s="79" t="s">
        <v>14</v>
      </c>
    </row>
    <row r="146" customFormat="false" ht="31.5" hidden="false" customHeight="false" outlineLevel="0" collapsed="false">
      <c r="A146" s="29" t="s">
        <v>337</v>
      </c>
      <c r="B146" s="30" t="s">
        <v>338</v>
      </c>
      <c r="C146" s="31" t="n">
        <f aca="false">C147</f>
        <v>450000</v>
      </c>
      <c r="D146" s="31" t="n">
        <f aca="false">D147</f>
        <v>450000</v>
      </c>
      <c r="E146" s="31" t="n">
        <f aca="false">E147</f>
        <v>286725</v>
      </c>
      <c r="F146" s="27" t="n">
        <f aca="false">E146/C146*100</f>
        <v>63.7166666666667</v>
      </c>
      <c r="G146" s="28" t="n">
        <f aca="false">E146/D146*100</f>
        <v>63.7166666666667</v>
      </c>
      <c r="H146" s="25" t="s">
        <v>14</v>
      </c>
      <c r="I146" s="25" t="s">
        <v>14</v>
      </c>
    </row>
    <row r="147" customFormat="false" ht="115.5" hidden="false" customHeight="false" outlineLevel="0" collapsed="false">
      <c r="A147" s="32" t="s">
        <v>339</v>
      </c>
      <c r="B147" s="30" t="s">
        <v>340</v>
      </c>
      <c r="C147" s="31" t="n">
        <v>450000</v>
      </c>
      <c r="D147" s="31" t="n">
        <v>450000</v>
      </c>
      <c r="E147" s="31" t="n">
        <v>286725</v>
      </c>
      <c r="F147" s="27" t="n">
        <f aca="false">E147/C147*100</f>
        <v>63.7166666666667</v>
      </c>
      <c r="G147" s="28" t="n">
        <f aca="false">E147/D147*100</f>
        <v>63.7166666666667</v>
      </c>
      <c r="H147" s="76" t="s">
        <v>341</v>
      </c>
      <c r="I147" s="76" t="s">
        <v>341</v>
      </c>
    </row>
    <row r="148" customFormat="false" ht="31.5" hidden="false" customHeight="false" outlineLevel="0" collapsed="false">
      <c r="A148" s="20" t="s">
        <v>342</v>
      </c>
      <c r="B148" s="21" t="s">
        <v>343</v>
      </c>
      <c r="C148" s="22" t="n">
        <f aca="false">C149</f>
        <v>681100</v>
      </c>
      <c r="D148" s="22" t="n">
        <f aca="false">D149</f>
        <v>764612</v>
      </c>
      <c r="E148" s="22" t="n">
        <f aca="false">E149</f>
        <v>764612</v>
      </c>
      <c r="F148" s="27" t="n">
        <f aca="false">E148/C148*100</f>
        <v>112.261341946851</v>
      </c>
      <c r="G148" s="28" t="n">
        <f aca="false">E148/D148*100</f>
        <v>100</v>
      </c>
      <c r="H148" s="25" t="s">
        <v>14</v>
      </c>
      <c r="I148" s="79" t="s">
        <v>14</v>
      </c>
    </row>
    <row r="149" customFormat="false" ht="31.5" hidden="false" customHeight="false" outlineLevel="0" collapsed="false">
      <c r="A149" s="20" t="s">
        <v>344</v>
      </c>
      <c r="B149" s="21" t="s">
        <v>345</v>
      </c>
      <c r="C149" s="22" t="n">
        <f aca="false">C150+C152</f>
        <v>681100</v>
      </c>
      <c r="D149" s="22" t="n">
        <f aca="false">D150+D152</f>
        <v>764612</v>
      </c>
      <c r="E149" s="22" t="n">
        <f aca="false">E150+E152</f>
        <v>764612</v>
      </c>
      <c r="F149" s="27" t="n">
        <f aca="false">E149/C149*100</f>
        <v>112.261341946851</v>
      </c>
      <c r="G149" s="28" t="n">
        <f aca="false">E149/D149*100</f>
        <v>100</v>
      </c>
      <c r="H149" s="25" t="s">
        <v>14</v>
      </c>
      <c r="I149" s="36" t="s">
        <v>14</v>
      </c>
    </row>
    <row r="150" customFormat="false" ht="63" hidden="false" customHeight="false" outlineLevel="0" collapsed="false">
      <c r="A150" s="29" t="s">
        <v>346</v>
      </c>
      <c r="B150" s="30" t="s">
        <v>347</v>
      </c>
      <c r="C150" s="31" t="n">
        <f aca="false">C151</f>
        <v>431100</v>
      </c>
      <c r="D150" s="31" t="n">
        <f aca="false">D151</f>
        <v>514612</v>
      </c>
      <c r="E150" s="31" t="n">
        <f aca="false">E151</f>
        <v>514612</v>
      </c>
      <c r="F150" s="27" t="n">
        <f aca="false">E150/C150*100</f>
        <v>119.371839480399</v>
      </c>
      <c r="G150" s="28" t="n">
        <f aca="false">E150/D150*100</f>
        <v>100</v>
      </c>
      <c r="H150" s="25" t="s">
        <v>14</v>
      </c>
      <c r="I150" s="36" t="s">
        <v>14</v>
      </c>
    </row>
    <row r="151" customFormat="false" ht="31.5" hidden="false" customHeight="false" outlineLevel="0" collapsed="false">
      <c r="A151" s="32" t="s">
        <v>348</v>
      </c>
      <c r="B151" s="30" t="s">
        <v>349</v>
      </c>
      <c r="C151" s="31" t="n">
        <v>431100</v>
      </c>
      <c r="D151" s="31" t="n">
        <v>514612</v>
      </c>
      <c r="E151" s="31" t="n">
        <v>514612</v>
      </c>
      <c r="F151" s="27" t="n">
        <f aca="false">E151/C151*100</f>
        <v>119.371839480399</v>
      </c>
      <c r="G151" s="28" t="n">
        <f aca="false">E151/D151*100</f>
        <v>100</v>
      </c>
      <c r="H151" s="28" t="s">
        <v>350</v>
      </c>
      <c r="I151" s="40"/>
    </row>
    <row r="152" customFormat="false" ht="47.25" hidden="false" customHeight="false" outlineLevel="0" collapsed="false">
      <c r="A152" s="29" t="s">
        <v>351</v>
      </c>
      <c r="B152" s="30" t="s">
        <v>352</v>
      </c>
      <c r="C152" s="31" t="n">
        <f aca="false">C153</f>
        <v>250000</v>
      </c>
      <c r="D152" s="31" t="n">
        <f aca="false">D153</f>
        <v>250000</v>
      </c>
      <c r="E152" s="31" t="n">
        <f aca="false">E153</f>
        <v>250000</v>
      </c>
      <c r="F152" s="27" t="n">
        <f aca="false">E152/C152*100</f>
        <v>100</v>
      </c>
      <c r="G152" s="28" t="n">
        <f aca="false">E152/D152*100</f>
        <v>100</v>
      </c>
      <c r="H152" s="25" t="s">
        <v>14</v>
      </c>
      <c r="I152" s="36" t="s">
        <v>14</v>
      </c>
    </row>
    <row r="153" customFormat="false" ht="94.5" hidden="false" customHeight="false" outlineLevel="0" collapsed="false">
      <c r="A153" s="32" t="s">
        <v>353</v>
      </c>
      <c r="B153" s="30" t="s">
        <v>354</v>
      </c>
      <c r="C153" s="31" t="n">
        <v>250000</v>
      </c>
      <c r="D153" s="31" t="n">
        <v>250000</v>
      </c>
      <c r="E153" s="31" t="n">
        <v>250000</v>
      </c>
      <c r="F153" s="27" t="n">
        <f aca="false">E153/C153*100</f>
        <v>100</v>
      </c>
      <c r="G153" s="28" t="n">
        <f aca="false">E153/D153*100</f>
        <v>100</v>
      </c>
      <c r="H153" s="28"/>
      <c r="I153" s="34"/>
    </row>
    <row r="154" customFormat="false" ht="63" hidden="false" customHeight="false" outlineLevel="0" collapsed="false">
      <c r="A154" s="20" t="s">
        <v>355</v>
      </c>
      <c r="B154" s="21" t="s">
        <v>356</v>
      </c>
      <c r="C154" s="22" t="n">
        <f aca="false">C155</f>
        <v>132883930.58</v>
      </c>
      <c r="D154" s="22" t="n">
        <f aca="false">D155</f>
        <v>83763347.47</v>
      </c>
      <c r="E154" s="22" t="n">
        <f aca="false">E155</f>
        <v>83548468.02</v>
      </c>
      <c r="F154" s="27" t="n">
        <f aca="false">E154/C154*100</f>
        <v>62.8732666586058</v>
      </c>
      <c r="G154" s="28" t="n">
        <f aca="false">E154/D154*100</f>
        <v>99.7434684065403</v>
      </c>
      <c r="H154" s="25" t="s">
        <v>14</v>
      </c>
      <c r="I154" s="25" t="s">
        <v>14</v>
      </c>
    </row>
    <row r="155" customFormat="false" ht="63" hidden="false" customHeight="false" outlineLevel="0" collapsed="false">
      <c r="A155" s="20" t="s">
        <v>357</v>
      </c>
      <c r="B155" s="21" t="s">
        <v>358</v>
      </c>
      <c r="C155" s="22" t="n">
        <f aca="false">C156</f>
        <v>132883930.58</v>
      </c>
      <c r="D155" s="22" t="n">
        <f aca="false">D156</f>
        <v>83763347.47</v>
      </c>
      <c r="E155" s="22" t="n">
        <f aca="false">E156</f>
        <v>83548468.02</v>
      </c>
      <c r="F155" s="27" t="n">
        <f aca="false">E155/C155*100</f>
        <v>62.8732666586058</v>
      </c>
      <c r="G155" s="28" t="n">
        <f aca="false">E155/D155*100</f>
        <v>99.7434684065403</v>
      </c>
      <c r="H155" s="25" t="s">
        <v>14</v>
      </c>
      <c r="I155" s="25" t="s">
        <v>14</v>
      </c>
    </row>
    <row r="156" customFormat="false" ht="31.5" hidden="false" customHeight="false" outlineLevel="0" collapsed="false">
      <c r="A156" s="29" t="s">
        <v>359</v>
      </c>
      <c r="B156" s="30" t="s">
        <v>360</v>
      </c>
      <c r="C156" s="31" t="n">
        <f aca="false">C157+C158+C159+C160</f>
        <v>132883930.58</v>
      </c>
      <c r="D156" s="31" t="n">
        <f aca="false">D157+D158+D159+D160</f>
        <v>83763347.47</v>
      </c>
      <c r="E156" s="31" t="n">
        <f aca="false">E157+E158+E159+E160</f>
        <v>83548468.02</v>
      </c>
      <c r="F156" s="27" t="n">
        <f aca="false">E156/C156*100</f>
        <v>62.8732666586058</v>
      </c>
      <c r="G156" s="28" t="n">
        <f aca="false">E156/D156*100</f>
        <v>99.7434684065403</v>
      </c>
      <c r="H156" s="25" t="s">
        <v>14</v>
      </c>
      <c r="I156" s="25" t="s">
        <v>14</v>
      </c>
    </row>
    <row r="157" customFormat="false" ht="31.5" hidden="false" customHeight="false" outlineLevel="0" collapsed="false">
      <c r="A157" s="32" t="s">
        <v>361</v>
      </c>
      <c r="B157" s="30" t="s">
        <v>362</v>
      </c>
      <c r="C157" s="31" t="n">
        <v>300000</v>
      </c>
      <c r="D157" s="31" t="n">
        <v>1728202.6</v>
      </c>
      <c r="E157" s="31" t="n">
        <v>1599806.73</v>
      </c>
      <c r="F157" s="27" t="n">
        <f aca="false">E157/C157*100</f>
        <v>533.26891</v>
      </c>
      <c r="G157" s="28" t="n">
        <f aca="false">E157/D157*100</f>
        <v>92.5705545171614</v>
      </c>
      <c r="H157" s="38" t="s">
        <v>363</v>
      </c>
      <c r="I157" s="80" t="s">
        <v>49</v>
      </c>
    </row>
    <row r="158" customFormat="false" ht="31.5" hidden="false" customHeight="false" outlineLevel="0" collapsed="false">
      <c r="A158" s="32" t="s">
        <v>364</v>
      </c>
      <c r="B158" s="30" t="s">
        <v>365</v>
      </c>
      <c r="C158" s="31" t="n">
        <v>232043.48</v>
      </c>
      <c r="D158" s="31" t="n">
        <v>86483.58</v>
      </c>
      <c r="E158" s="31" t="n">
        <v>0</v>
      </c>
      <c r="F158" s="27" t="n">
        <f aca="false">E158/C158*100</f>
        <v>0</v>
      </c>
      <c r="G158" s="28" t="n">
        <f aca="false">E158/D158*100</f>
        <v>0</v>
      </c>
      <c r="H158" s="38" t="s">
        <v>366</v>
      </c>
      <c r="I158" s="80" t="s">
        <v>367</v>
      </c>
    </row>
    <row r="159" customFormat="false" ht="47.25" hidden="false" customHeight="false" outlineLevel="0" collapsed="false">
      <c r="A159" s="32" t="s">
        <v>368</v>
      </c>
      <c r="B159" s="30" t="s">
        <v>369</v>
      </c>
      <c r="C159" s="31" t="n">
        <v>1303500</v>
      </c>
      <c r="D159" s="31" t="n">
        <v>1303500</v>
      </c>
      <c r="E159" s="31" t="n">
        <v>1303500</v>
      </c>
      <c r="F159" s="27" t="n">
        <f aca="false">E159/C159*100</f>
        <v>100</v>
      </c>
      <c r="G159" s="28" t="n">
        <f aca="false">E159/D159*100</f>
        <v>100</v>
      </c>
      <c r="H159" s="28"/>
      <c r="I159" s="40"/>
    </row>
    <row r="160" customFormat="false" ht="31.5" hidden="false" customHeight="false" outlineLevel="0" collapsed="false">
      <c r="A160" s="32" t="s">
        <v>370</v>
      </c>
      <c r="B160" s="30" t="s">
        <v>371</v>
      </c>
      <c r="C160" s="31" t="n">
        <v>131048387.1</v>
      </c>
      <c r="D160" s="31" t="n">
        <v>80645161.29</v>
      </c>
      <c r="E160" s="31" t="n">
        <v>80645161.29</v>
      </c>
      <c r="F160" s="27" t="n">
        <f aca="false">E160/C160*100</f>
        <v>61.5384615367006</v>
      </c>
      <c r="G160" s="28" t="n">
        <f aca="false">E160/D160*100</f>
        <v>100</v>
      </c>
      <c r="H160" s="28" t="s">
        <v>372</v>
      </c>
      <c r="I160" s="81"/>
    </row>
    <row r="161" customFormat="false" ht="47.25" hidden="false" customHeight="false" outlineLevel="0" collapsed="false">
      <c r="A161" s="20" t="s">
        <v>373</v>
      </c>
      <c r="B161" s="21" t="s">
        <v>374</v>
      </c>
      <c r="C161" s="22" t="n">
        <f aca="false">C162</f>
        <v>170000</v>
      </c>
      <c r="D161" s="22" t="n">
        <f aca="false">D162</f>
        <v>170000</v>
      </c>
      <c r="E161" s="22" t="n">
        <f aca="false">E162</f>
        <v>170000</v>
      </c>
      <c r="F161" s="27" t="n">
        <f aca="false">E161/C161*100</f>
        <v>100</v>
      </c>
      <c r="G161" s="28" t="n">
        <f aca="false">E161/D161*100</f>
        <v>100</v>
      </c>
      <c r="H161" s="25" t="s">
        <v>14</v>
      </c>
      <c r="I161" s="25" t="s">
        <v>14</v>
      </c>
    </row>
    <row r="162" customFormat="false" ht="47.25" hidden="false" customHeight="false" outlineLevel="0" collapsed="false">
      <c r="A162" s="20" t="s">
        <v>375</v>
      </c>
      <c r="B162" s="21" t="s">
        <v>376</v>
      </c>
      <c r="C162" s="22" t="n">
        <f aca="false">C163</f>
        <v>170000</v>
      </c>
      <c r="D162" s="22" t="n">
        <f aca="false">D163</f>
        <v>170000</v>
      </c>
      <c r="E162" s="22" t="n">
        <f aca="false">E163</f>
        <v>170000</v>
      </c>
      <c r="F162" s="27" t="n">
        <f aca="false">E162/C162*100</f>
        <v>100</v>
      </c>
      <c r="G162" s="28" t="n">
        <f aca="false">E162/D162*100</f>
        <v>100</v>
      </c>
      <c r="H162" s="25" t="s">
        <v>14</v>
      </c>
      <c r="I162" s="25" t="s">
        <v>14</v>
      </c>
    </row>
    <row r="163" customFormat="false" ht="47.25" hidden="false" customHeight="false" outlineLevel="0" collapsed="false">
      <c r="A163" s="29" t="s">
        <v>377</v>
      </c>
      <c r="B163" s="21" t="s">
        <v>378</v>
      </c>
      <c r="C163" s="31" t="n">
        <f aca="false">C164</f>
        <v>170000</v>
      </c>
      <c r="D163" s="31" t="n">
        <f aca="false">D164</f>
        <v>170000</v>
      </c>
      <c r="E163" s="31" t="n">
        <f aca="false">E164</f>
        <v>170000</v>
      </c>
      <c r="F163" s="27" t="n">
        <f aca="false">E163/C163*100</f>
        <v>100</v>
      </c>
      <c r="G163" s="28" t="n">
        <f aca="false">E163/D163*100</f>
        <v>100</v>
      </c>
      <c r="H163" s="25" t="s">
        <v>14</v>
      </c>
      <c r="I163" s="25" t="s">
        <v>14</v>
      </c>
    </row>
    <row r="164" customFormat="false" ht="63" hidden="false" customHeight="false" outlineLevel="0" collapsed="false">
      <c r="A164" s="32" t="s">
        <v>379</v>
      </c>
      <c r="B164" s="30" t="s">
        <v>380</v>
      </c>
      <c r="C164" s="31" t="n">
        <v>170000</v>
      </c>
      <c r="D164" s="31" t="n">
        <v>170000</v>
      </c>
      <c r="E164" s="31" t="n">
        <v>170000</v>
      </c>
      <c r="F164" s="27" t="n">
        <f aca="false">E164/C164*100</f>
        <v>100</v>
      </c>
      <c r="G164" s="28" t="n">
        <f aca="false">E164/D164*100</f>
        <v>100</v>
      </c>
      <c r="H164" s="28"/>
      <c r="I164" s="34"/>
    </row>
    <row r="165" customFormat="false" ht="47.25" hidden="false" customHeight="false" outlineLevel="0" collapsed="false">
      <c r="A165" s="20" t="s">
        <v>381</v>
      </c>
      <c r="B165" s="21" t="s">
        <v>382</v>
      </c>
      <c r="C165" s="22" t="n">
        <f aca="false">C166</f>
        <v>552000</v>
      </c>
      <c r="D165" s="22" t="n">
        <f aca="false">D166</f>
        <v>552000</v>
      </c>
      <c r="E165" s="22" t="n">
        <f aca="false">E166</f>
        <v>407085</v>
      </c>
      <c r="F165" s="27" t="n">
        <f aca="false">E165/C165*100</f>
        <v>73.7472826086957</v>
      </c>
      <c r="G165" s="28" t="n">
        <f aca="false">E165/D165*100</f>
        <v>73.7472826086957</v>
      </c>
      <c r="H165" s="25" t="s">
        <v>14</v>
      </c>
      <c r="I165" s="25" t="s">
        <v>14</v>
      </c>
    </row>
    <row r="166" customFormat="false" ht="63" hidden="false" customHeight="false" outlineLevel="0" collapsed="false">
      <c r="A166" s="20" t="s">
        <v>383</v>
      </c>
      <c r="B166" s="21" t="s">
        <v>384</v>
      </c>
      <c r="C166" s="22" t="n">
        <f aca="false">C167</f>
        <v>552000</v>
      </c>
      <c r="D166" s="22" t="n">
        <f aca="false">D167</f>
        <v>552000</v>
      </c>
      <c r="E166" s="22" t="n">
        <f aca="false">E167</f>
        <v>407085</v>
      </c>
      <c r="F166" s="27" t="n">
        <f aca="false">E166/C166*100</f>
        <v>73.7472826086957</v>
      </c>
      <c r="G166" s="28" t="n">
        <f aca="false">E166/D166*100</f>
        <v>73.7472826086957</v>
      </c>
      <c r="H166" s="25" t="s">
        <v>14</v>
      </c>
      <c r="I166" s="25" t="s">
        <v>14</v>
      </c>
    </row>
    <row r="167" customFormat="false" ht="63" hidden="false" customHeight="false" outlineLevel="0" collapsed="false">
      <c r="A167" s="29" t="s">
        <v>385</v>
      </c>
      <c r="B167" s="30" t="s">
        <v>386</v>
      </c>
      <c r="C167" s="31" t="n">
        <f aca="false">C168</f>
        <v>552000</v>
      </c>
      <c r="D167" s="31" t="n">
        <f aca="false">D168</f>
        <v>552000</v>
      </c>
      <c r="E167" s="31" t="n">
        <f aca="false">E168</f>
        <v>407085</v>
      </c>
      <c r="F167" s="27" t="n">
        <f aca="false">E167/C167*100</f>
        <v>73.7472826086957</v>
      </c>
      <c r="G167" s="28" t="n">
        <f aca="false">E167/D167*100</f>
        <v>73.7472826086957</v>
      </c>
      <c r="H167" s="25" t="s">
        <v>14</v>
      </c>
      <c r="I167" s="25" t="s">
        <v>14</v>
      </c>
    </row>
    <row r="168" customFormat="false" ht="31.5" hidden="false" customHeight="false" outlineLevel="0" collapsed="false">
      <c r="A168" s="32" t="s">
        <v>387</v>
      </c>
      <c r="B168" s="30" t="s">
        <v>388</v>
      </c>
      <c r="C168" s="31" t="n">
        <v>552000</v>
      </c>
      <c r="D168" s="31" t="n">
        <v>552000</v>
      </c>
      <c r="E168" s="31" t="n">
        <v>407085</v>
      </c>
      <c r="F168" s="27" t="n">
        <f aca="false">E168/C168*100</f>
        <v>73.7472826086957</v>
      </c>
      <c r="G168" s="28" t="n">
        <f aca="false">E168/D168*100</f>
        <v>73.7472826086957</v>
      </c>
      <c r="H168" s="28" t="s">
        <v>49</v>
      </c>
      <c r="I168" s="28" t="s">
        <v>49</v>
      </c>
    </row>
    <row r="169" customFormat="false" ht="47.25" hidden="false" customHeight="false" outlineLevel="0" collapsed="false">
      <c r="A169" s="20" t="s">
        <v>389</v>
      </c>
      <c r="B169" s="21" t="s">
        <v>390</v>
      </c>
      <c r="C169" s="22" t="n">
        <f aca="false">C170</f>
        <v>481500</v>
      </c>
      <c r="D169" s="22" t="n">
        <f aca="false">D170</f>
        <v>347500</v>
      </c>
      <c r="E169" s="22" t="n">
        <f aca="false">E170</f>
        <v>347500</v>
      </c>
      <c r="F169" s="27" t="n">
        <f aca="false">E169/C169*100</f>
        <v>72.1703011422638</v>
      </c>
      <c r="G169" s="28" t="n">
        <f aca="false">E169/D169*100</f>
        <v>100</v>
      </c>
      <c r="H169" s="25" t="s">
        <v>14</v>
      </c>
      <c r="I169" s="25" t="s">
        <v>14</v>
      </c>
    </row>
    <row r="170" customFormat="false" ht="63" hidden="false" customHeight="false" outlineLevel="0" collapsed="false">
      <c r="A170" s="20" t="s">
        <v>391</v>
      </c>
      <c r="B170" s="21" t="s">
        <v>392</v>
      </c>
      <c r="C170" s="22" t="n">
        <f aca="false">C171</f>
        <v>481500</v>
      </c>
      <c r="D170" s="22" t="n">
        <f aca="false">D171</f>
        <v>347500</v>
      </c>
      <c r="E170" s="22" t="n">
        <f aca="false">E171</f>
        <v>347500</v>
      </c>
      <c r="F170" s="27" t="n">
        <f aca="false">E170/C170*100</f>
        <v>72.1703011422638</v>
      </c>
      <c r="G170" s="28" t="n">
        <f aca="false">E170/D170*100</f>
        <v>100</v>
      </c>
      <c r="H170" s="25" t="s">
        <v>14</v>
      </c>
      <c r="I170" s="25" t="s">
        <v>14</v>
      </c>
    </row>
    <row r="171" customFormat="false" ht="78.75" hidden="false" customHeight="false" outlineLevel="0" collapsed="false">
      <c r="A171" s="29" t="s">
        <v>393</v>
      </c>
      <c r="B171" s="30" t="s">
        <v>394</v>
      </c>
      <c r="C171" s="31" t="n">
        <f aca="false">C172</f>
        <v>481500</v>
      </c>
      <c r="D171" s="31" t="n">
        <f aca="false">D172</f>
        <v>347500</v>
      </c>
      <c r="E171" s="31" t="n">
        <f aca="false">E172</f>
        <v>347500</v>
      </c>
      <c r="F171" s="27" t="n">
        <f aca="false">E171/C171*100</f>
        <v>72.1703011422638</v>
      </c>
      <c r="G171" s="28" t="n">
        <f aca="false">E171/D171*100</f>
        <v>100</v>
      </c>
      <c r="H171" s="25" t="s">
        <v>14</v>
      </c>
      <c r="I171" s="25" t="s">
        <v>14</v>
      </c>
    </row>
    <row r="172" customFormat="false" ht="31.5" hidden="false" customHeight="false" outlineLevel="0" collapsed="false">
      <c r="A172" s="32" t="s">
        <v>395</v>
      </c>
      <c r="B172" s="30" t="s">
        <v>396</v>
      </c>
      <c r="C172" s="31" t="n">
        <v>481500</v>
      </c>
      <c r="D172" s="31" t="n">
        <v>347500</v>
      </c>
      <c r="E172" s="31" t="n">
        <v>347500</v>
      </c>
      <c r="F172" s="27" t="n">
        <f aca="false">E172/C172*100</f>
        <v>72.1703011422638</v>
      </c>
      <c r="G172" s="28" t="n">
        <f aca="false">E172/D172*100</f>
        <v>100</v>
      </c>
      <c r="H172" s="38" t="s">
        <v>397</v>
      </c>
      <c r="I172" s="34"/>
    </row>
    <row r="173" customFormat="false" ht="94.5" hidden="false" customHeight="false" outlineLevel="0" collapsed="false">
      <c r="A173" s="20" t="s">
        <v>398</v>
      </c>
      <c r="B173" s="21" t="s">
        <v>399</v>
      </c>
      <c r="C173" s="22" t="n">
        <f aca="false">C174</f>
        <v>25247364.88</v>
      </c>
      <c r="D173" s="22" t="n">
        <f aca="false">D174</f>
        <v>47480204.44</v>
      </c>
      <c r="E173" s="22" t="n">
        <f aca="false">E174</f>
        <v>43286083.36</v>
      </c>
      <c r="F173" s="27" t="n">
        <f aca="false">E173/C173*100</f>
        <v>171.447925618129</v>
      </c>
      <c r="G173" s="28" t="n">
        <f aca="false">E173/D173*100</f>
        <v>91.1665900990379</v>
      </c>
      <c r="H173" s="25" t="s">
        <v>14</v>
      </c>
      <c r="I173" s="25" t="s">
        <v>14</v>
      </c>
    </row>
    <row r="174" customFormat="false" ht="94.5" hidden="false" customHeight="false" outlineLevel="0" collapsed="false">
      <c r="A174" s="20" t="s">
        <v>400</v>
      </c>
      <c r="B174" s="21" t="s">
        <v>401</v>
      </c>
      <c r="C174" s="22" t="n">
        <f aca="false">C175+C181+C183+C185+C188+C193+C196+C191+C198</f>
        <v>25247364.88</v>
      </c>
      <c r="D174" s="22" t="n">
        <f aca="false">D175+D181+D183+D185+D188+D193+D196+D191+D198</f>
        <v>47480204.44</v>
      </c>
      <c r="E174" s="22" t="n">
        <f aca="false">E175+E181+E183+E185+E188+E193+E196+E191+E198</f>
        <v>43286083.36</v>
      </c>
      <c r="F174" s="27" t="n">
        <f aca="false">E174/C174*100</f>
        <v>171.447925618129</v>
      </c>
      <c r="G174" s="28" t="n">
        <f aca="false">E174/D174*100</f>
        <v>91.1665900990379</v>
      </c>
      <c r="H174" s="25" t="s">
        <v>14</v>
      </c>
      <c r="I174" s="25" t="s">
        <v>14</v>
      </c>
    </row>
    <row r="175" customFormat="false" ht="47.25" hidden="false" customHeight="false" outlineLevel="0" collapsed="false">
      <c r="A175" s="29" t="s">
        <v>402</v>
      </c>
      <c r="B175" s="30" t="s">
        <v>403</v>
      </c>
      <c r="C175" s="31" t="n">
        <f aca="false">C177+C178+C179+C180+C176</f>
        <v>6012360</v>
      </c>
      <c r="D175" s="31" t="n">
        <f aca="false">D177+D178+D179+D180+D176</f>
        <v>14120182.53</v>
      </c>
      <c r="E175" s="31" t="n">
        <f aca="false">E177+E178+E179+E180+E176</f>
        <v>12231761.02</v>
      </c>
      <c r="F175" s="27" t="n">
        <f aca="false">E175/C175*100</f>
        <v>203.443589871531</v>
      </c>
      <c r="G175" s="28" t="n">
        <f aca="false">E175/D175*100</f>
        <v>86.6260828711823</v>
      </c>
      <c r="H175" s="25" t="s">
        <v>14</v>
      </c>
      <c r="I175" s="25" t="s">
        <v>14</v>
      </c>
    </row>
    <row r="176" customFormat="false" ht="31.5" hidden="false" customHeight="false" outlineLevel="0" collapsed="false">
      <c r="A176" s="46" t="s">
        <v>404</v>
      </c>
      <c r="B176" s="47" t="s">
        <v>405</v>
      </c>
      <c r="C176" s="31"/>
      <c r="D176" s="31" t="n">
        <v>100000</v>
      </c>
      <c r="E176" s="31" t="n">
        <v>100000</v>
      </c>
      <c r="F176" s="27"/>
      <c r="G176" s="28" t="n">
        <f aca="false">E176/D176*100</f>
        <v>100</v>
      </c>
      <c r="H176" s="38" t="s">
        <v>406</v>
      </c>
      <c r="I176" s="25"/>
    </row>
    <row r="177" customFormat="false" ht="30" hidden="false" customHeight="false" outlineLevel="0" collapsed="false">
      <c r="A177" s="32" t="s">
        <v>407</v>
      </c>
      <c r="B177" s="30" t="s">
        <v>408</v>
      </c>
      <c r="C177" s="31" t="n">
        <v>1200000</v>
      </c>
      <c r="D177" s="75" t="n">
        <v>14020182.53</v>
      </c>
      <c r="E177" s="31" t="n">
        <v>12131761.02</v>
      </c>
      <c r="F177" s="27" t="n">
        <f aca="false">E177/C177*100</f>
        <v>1010.980085</v>
      </c>
      <c r="G177" s="28" t="n">
        <f aca="false">E177/D177*100</f>
        <v>86.530692407469</v>
      </c>
      <c r="H177" s="38" t="s">
        <v>409</v>
      </c>
      <c r="I177" s="82" t="s">
        <v>410</v>
      </c>
    </row>
    <row r="178" customFormat="false" ht="47.25" hidden="false" customHeight="false" outlineLevel="0" collapsed="false">
      <c r="A178" s="32" t="s">
        <v>411</v>
      </c>
      <c r="B178" s="30" t="s">
        <v>412</v>
      </c>
      <c r="C178" s="31" t="n">
        <v>3721410</v>
      </c>
      <c r="D178" s="31"/>
      <c r="E178" s="31" t="n">
        <v>0</v>
      </c>
      <c r="F178" s="27" t="n">
        <f aca="false">E178/C178*100</f>
        <v>0</v>
      </c>
      <c r="G178" s="28" t="e">
        <f aca="false">E178/D178*100</f>
        <v>#DIV/0!</v>
      </c>
      <c r="H178" s="83" t="s">
        <v>413</v>
      </c>
      <c r="I178" s="83" t="s">
        <v>413</v>
      </c>
    </row>
    <row r="179" customFormat="false" ht="47.25" hidden="false" customHeight="false" outlineLevel="0" collapsed="false">
      <c r="A179" s="32" t="s">
        <v>414</v>
      </c>
      <c r="B179" s="47" t="s">
        <v>415</v>
      </c>
      <c r="C179" s="31" t="n">
        <v>585920</v>
      </c>
      <c r="D179" s="31"/>
      <c r="E179" s="31" t="n">
        <v>0</v>
      </c>
      <c r="F179" s="27" t="n">
        <f aca="false">E179/C179*100</f>
        <v>0</v>
      </c>
      <c r="G179" s="28" t="e">
        <f aca="false">E179/D179*100</f>
        <v>#DIV/0!</v>
      </c>
      <c r="H179" s="83" t="s">
        <v>413</v>
      </c>
      <c r="I179" s="83" t="s">
        <v>413</v>
      </c>
    </row>
    <row r="180" customFormat="false" ht="47.25" hidden="false" customHeight="false" outlineLevel="0" collapsed="false">
      <c r="A180" s="32" t="s">
        <v>416</v>
      </c>
      <c r="B180" s="30" t="s">
        <v>417</v>
      </c>
      <c r="C180" s="31" t="n">
        <v>505030</v>
      </c>
      <c r="D180" s="31"/>
      <c r="E180" s="31" t="n">
        <v>0</v>
      </c>
      <c r="F180" s="27" t="n">
        <f aca="false">E180/C180*100</f>
        <v>0</v>
      </c>
      <c r="G180" s="28" t="e">
        <f aca="false">E180/D180*100</f>
        <v>#DIV/0!</v>
      </c>
      <c r="H180" s="83" t="s">
        <v>413</v>
      </c>
      <c r="I180" s="83" t="s">
        <v>413</v>
      </c>
    </row>
    <row r="181" customFormat="false" ht="47.25" hidden="false" customHeight="false" outlineLevel="0" collapsed="false">
      <c r="A181" s="29" t="s">
        <v>418</v>
      </c>
      <c r="B181" s="30" t="s">
        <v>419</v>
      </c>
      <c r="C181" s="31" t="n">
        <f aca="false">C182</f>
        <v>2000000</v>
      </c>
      <c r="D181" s="31" t="n">
        <f aca="false">D182</f>
        <v>14020850</v>
      </c>
      <c r="E181" s="31" t="n">
        <f aca="false">E182</f>
        <v>13373801.6</v>
      </c>
      <c r="F181" s="27" t="n">
        <f aca="false">E181/C181*100</f>
        <v>668.69008</v>
      </c>
      <c r="G181" s="28" t="n">
        <f aca="false">E181/D181*100</f>
        <v>95.3850986209823</v>
      </c>
      <c r="H181" s="25" t="s">
        <v>14</v>
      </c>
      <c r="I181" s="25" t="s">
        <v>14</v>
      </c>
    </row>
    <row r="182" customFormat="false" ht="15.75" hidden="false" customHeight="false" outlineLevel="0" collapsed="false">
      <c r="A182" s="32" t="s">
        <v>420</v>
      </c>
      <c r="B182" s="30" t="s">
        <v>421</v>
      </c>
      <c r="C182" s="31" t="n">
        <v>2000000</v>
      </c>
      <c r="D182" s="31" t="n">
        <v>14020850</v>
      </c>
      <c r="E182" s="31" t="n">
        <v>13373801.6</v>
      </c>
      <c r="F182" s="27" t="n">
        <f aca="false">E182/C182*100</f>
        <v>668.69008</v>
      </c>
      <c r="G182" s="28" t="n">
        <f aca="false">E182/D182*100</f>
        <v>95.3850986209823</v>
      </c>
      <c r="H182" s="28" t="s">
        <v>422</v>
      </c>
      <c r="I182" s="34"/>
    </row>
    <row r="183" customFormat="false" ht="47.25" hidden="false" customHeight="false" outlineLevel="0" collapsed="false">
      <c r="A183" s="29" t="s">
        <v>423</v>
      </c>
      <c r="B183" s="30" t="s">
        <v>424</v>
      </c>
      <c r="C183" s="31" t="n">
        <f aca="false">C184</f>
        <v>300000</v>
      </c>
      <c r="D183" s="31" t="n">
        <f aca="false">D184</f>
        <v>486978.09</v>
      </c>
      <c r="E183" s="31" t="n">
        <f aca="false">E184</f>
        <v>477875.83</v>
      </c>
      <c r="F183" s="27" t="n">
        <f aca="false">E183/C183*100</f>
        <v>159.291943333333</v>
      </c>
      <c r="G183" s="28" t="n">
        <f aca="false">E183/D183*100</f>
        <v>98.1308686803548</v>
      </c>
      <c r="H183" s="25" t="s">
        <v>14</v>
      </c>
      <c r="I183" s="25" t="s">
        <v>14</v>
      </c>
    </row>
    <row r="184" customFormat="false" ht="31.5" hidden="false" customHeight="false" outlineLevel="0" collapsed="false">
      <c r="A184" s="84" t="s">
        <v>425</v>
      </c>
      <c r="B184" s="47" t="s">
        <v>426</v>
      </c>
      <c r="C184" s="31" t="n">
        <v>300000</v>
      </c>
      <c r="D184" s="31" t="n">
        <v>486978.09</v>
      </c>
      <c r="E184" s="31" t="n">
        <v>477875.83</v>
      </c>
      <c r="F184" s="27" t="n">
        <f aca="false">E184/C184*100</f>
        <v>159.291943333333</v>
      </c>
      <c r="G184" s="28" t="n">
        <f aca="false">E184/D184*100</f>
        <v>98.1308686803548</v>
      </c>
      <c r="H184" s="38" t="s">
        <v>427</v>
      </c>
      <c r="I184" s="40"/>
    </row>
    <row r="185" customFormat="false" ht="47.25" hidden="false" customHeight="false" outlineLevel="0" collapsed="false">
      <c r="A185" s="29" t="s">
        <v>428</v>
      </c>
      <c r="B185" s="30" t="s">
        <v>429</v>
      </c>
      <c r="C185" s="31" t="n">
        <f aca="false">C186+C187</f>
        <v>2219345.23</v>
      </c>
      <c r="D185" s="31" t="n">
        <f aca="false">D186+D187</f>
        <v>1803513.33</v>
      </c>
      <c r="E185" s="31" t="n">
        <f aca="false">E186+E187</f>
        <v>1381656.71</v>
      </c>
      <c r="F185" s="27" t="n">
        <f aca="false">E185/C185*100</f>
        <v>62.2551503625238</v>
      </c>
      <c r="G185" s="28" t="n">
        <f aca="false">E185/D185*100</f>
        <v>76.6091764899791</v>
      </c>
      <c r="H185" s="25" t="s">
        <v>14</v>
      </c>
      <c r="I185" s="25" t="s">
        <v>14</v>
      </c>
    </row>
    <row r="186" customFormat="false" ht="15.75" hidden="false" customHeight="false" outlineLevel="0" collapsed="false">
      <c r="A186" s="32" t="s">
        <v>430</v>
      </c>
      <c r="B186" s="30" t="s">
        <v>431</v>
      </c>
      <c r="C186" s="31" t="n">
        <v>1500000</v>
      </c>
      <c r="D186" s="31" t="n">
        <v>993651.97</v>
      </c>
      <c r="E186" s="31" t="n">
        <v>599000</v>
      </c>
      <c r="F186" s="27" t="n">
        <f aca="false">E186/C186*100</f>
        <v>39.9333333333333</v>
      </c>
      <c r="G186" s="28" t="n">
        <f aca="false">E186/D186*100</f>
        <v>60.2826762372343</v>
      </c>
      <c r="H186" s="44" t="s">
        <v>432</v>
      </c>
      <c r="I186" s="44" t="s">
        <v>432</v>
      </c>
    </row>
    <row r="187" customFormat="false" ht="63" hidden="false" customHeight="false" outlineLevel="0" collapsed="false">
      <c r="A187" s="32" t="s">
        <v>433</v>
      </c>
      <c r="B187" s="30" t="s">
        <v>434</v>
      </c>
      <c r="C187" s="31" t="n">
        <v>719345.23</v>
      </c>
      <c r="D187" s="31" t="n">
        <v>809861.36</v>
      </c>
      <c r="E187" s="31" t="n">
        <v>782656.71</v>
      </c>
      <c r="F187" s="27" t="n">
        <f aca="false">E187/C187*100</f>
        <v>108.801265005955</v>
      </c>
      <c r="G187" s="28" t="n">
        <f aca="false">E187/D187*100</f>
        <v>96.6408262767346</v>
      </c>
      <c r="H187" s="28" t="s">
        <v>435</v>
      </c>
      <c r="I187" s="34"/>
    </row>
    <row r="188" customFormat="false" ht="47.25" hidden="false" customHeight="false" outlineLevel="0" collapsed="false">
      <c r="A188" s="40" t="s">
        <v>436</v>
      </c>
      <c r="B188" s="30" t="s">
        <v>437</v>
      </c>
      <c r="C188" s="31" t="n">
        <f aca="false">C189+C190</f>
        <v>200000</v>
      </c>
      <c r="D188" s="31" t="n">
        <f aca="false">D189+D190</f>
        <v>1674452.07</v>
      </c>
      <c r="E188" s="31" t="n">
        <f aca="false">E189+E190</f>
        <v>1674452.07</v>
      </c>
      <c r="F188" s="27" t="n">
        <f aca="false">E188/C188*100</f>
        <v>837.226035</v>
      </c>
      <c r="G188" s="28" t="n">
        <f aca="false">E188/D188*100</f>
        <v>100</v>
      </c>
      <c r="H188" s="25" t="s">
        <v>14</v>
      </c>
      <c r="I188" s="25" t="s">
        <v>14</v>
      </c>
    </row>
    <row r="189" customFormat="false" ht="31.5" hidden="false" customHeight="false" outlineLevel="0" collapsed="false">
      <c r="A189" s="40" t="s">
        <v>438</v>
      </c>
      <c r="B189" s="30" t="s">
        <v>439</v>
      </c>
      <c r="C189" s="31" t="n">
        <v>200000</v>
      </c>
      <c r="D189" s="31" t="n">
        <v>0</v>
      </c>
      <c r="E189" s="31" t="n">
        <v>0</v>
      </c>
      <c r="F189" s="27" t="n">
        <f aca="false">E189/C189*100</f>
        <v>0</v>
      </c>
      <c r="G189" s="28" t="e">
        <f aca="false">E189/D189*100</f>
        <v>#DIV/0!</v>
      </c>
      <c r="H189" s="69" t="s">
        <v>440</v>
      </c>
      <c r="I189" s="40"/>
    </row>
    <row r="190" customFormat="false" ht="31.5" hidden="false" customHeight="false" outlineLevel="0" collapsed="false">
      <c r="A190" s="46" t="s">
        <v>441</v>
      </c>
      <c r="B190" s="47" t="s">
        <v>442</v>
      </c>
      <c r="C190" s="31"/>
      <c r="D190" s="31" t="n">
        <v>1674452.07</v>
      </c>
      <c r="E190" s="31" t="n">
        <v>1674452.07</v>
      </c>
      <c r="F190" s="27"/>
      <c r="G190" s="28" t="n">
        <f aca="false">E190/D190*100</f>
        <v>100</v>
      </c>
      <c r="H190" s="38" t="s">
        <v>443</v>
      </c>
      <c r="I190" s="40"/>
    </row>
    <row r="191" customFormat="false" ht="47.25" hidden="false" customHeight="false" outlineLevel="0" collapsed="false">
      <c r="A191" s="32" t="s">
        <v>444</v>
      </c>
      <c r="B191" s="30" t="s">
        <v>445</v>
      </c>
      <c r="C191" s="31" t="n">
        <f aca="false">C192</f>
        <v>9981000</v>
      </c>
      <c r="D191" s="31" t="n">
        <f aca="false">D192</f>
        <v>9698730</v>
      </c>
      <c r="E191" s="31" t="n">
        <f aca="false">E192</f>
        <v>9690000</v>
      </c>
      <c r="F191" s="27" t="n">
        <f aca="false">E191/C191*100</f>
        <v>97.0844604749023</v>
      </c>
      <c r="G191" s="28" t="n">
        <f aca="false">E191/D191*100</f>
        <v>99.9099882149519</v>
      </c>
      <c r="H191" s="25" t="s">
        <v>14</v>
      </c>
      <c r="I191" s="25" t="s">
        <v>14</v>
      </c>
    </row>
    <row r="192" customFormat="false" ht="31.5" hidden="false" customHeight="false" outlineLevel="0" collapsed="false">
      <c r="A192" s="32" t="s">
        <v>446</v>
      </c>
      <c r="B192" s="30" t="s">
        <v>447</v>
      </c>
      <c r="C192" s="31" t="n">
        <v>9981000</v>
      </c>
      <c r="D192" s="31" t="n">
        <v>9698730</v>
      </c>
      <c r="E192" s="31" t="n">
        <v>9690000</v>
      </c>
      <c r="F192" s="27" t="n">
        <f aca="false">E192/C192*100</f>
        <v>97.0844604749023</v>
      </c>
      <c r="G192" s="28" t="n">
        <f aca="false">E192/D192*100</f>
        <v>99.9099882149519</v>
      </c>
      <c r="H192" s="28"/>
      <c r="I192" s="34"/>
    </row>
    <row r="193" customFormat="false" ht="47.25" hidden="false" customHeight="false" outlineLevel="0" collapsed="false">
      <c r="A193" s="32" t="s">
        <v>448</v>
      </c>
      <c r="B193" s="30" t="s">
        <v>449</v>
      </c>
      <c r="C193" s="31" t="n">
        <f aca="false">C194+C195</f>
        <v>3486495.65</v>
      </c>
      <c r="D193" s="31" t="n">
        <f aca="false">D194+D195</f>
        <v>3656770.9</v>
      </c>
      <c r="E193" s="31" t="n">
        <f aca="false">E194+E195</f>
        <v>3262037.14</v>
      </c>
      <c r="F193" s="27" t="n">
        <f aca="false">E193/C193*100</f>
        <v>93.5620596572378</v>
      </c>
      <c r="G193" s="28" t="n">
        <f aca="false">E193/D193*100</f>
        <v>89.2054008633683</v>
      </c>
      <c r="H193" s="25" t="s">
        <v>14</v>
      </c>
      <c r="I193" s="25" t="s">
        <v>14</v>
      </c>
    </row>
    <row r="194" customFormat="false" ht="110.25" hidden="false" customHeight="false" outlineLevel="0" collapsed="false">
      <c r="A194" s="32" t="s">
        <v>450</v>
      </c>
      <c r="B194" s="30" t="s">
        <v>451</v>
      </c>
      <c r="C194" s="31" t="n">
        <v>400000</v>
      </c>
      <c r="D194" s="31" t="n">
        <v>394733.76</v>
      </c>
      <c r="E194" s="31" t="n">
        <v>0</v>
      </c>
      <c r="F194" s="27" t="n">
        <f aca="false">E194/C194*100</f>
        <v>0</v>
      </c>
      <c r="G194" s="28" t="n">
        <f aca="false">E194/D194*100</f>
        <v>0</v>
      </c>
      <c r="H194" s="69" t="s">
        <v>452</v>
      </c>
      <c r="I194" s="69" t="s">
        <v>452</v>
      </c>
    </row>
    <row r="195" customFormat="false" ht="15.75" hidden="false" customHeight="false" outlineLevel="0" collapsed="false">
      <c r="A195" s="32" t="s">
        <v>453</v>
      </c>
      <c r="B195" s="30" t="s">
        <v>454</v>
      </c>
      <c r="C195" s="31" t="n">
        <v>3086495.65</v>
      </c>
      <c r="D195" s="31" t="n">
        <v>3262037.14</v>
      </c>
      <c r="E195" s="31" t="n">
        <v>3262037.14</v>
      </c>
      <c r="F195" s="27" t="n">
        <f aca="false">E195/C195*100</f>
        <v>105.687404419313</v>
      </c>
      <c r="G195" s="28" t="n">
        <f aca="false">E195/D195*100</f>
        <v>100</v>
      </c>
      <c r="H195" s="28" t="s">
        <v>455</v>
      </c>
      <c r="I195" s="34"/>
    </row>
    <row r="196" customFormat="false" ht="63" hidden="false" customHeight="false" outlineLevel="0" collapsed="false">
      <c r="A196" s="32" t="s">
        <v>456</v>
      </c>
      <c r="B196" s="30" t="s">
        <v>457</v>
      </c>
      <c r="C196" s="31" t="n">
        <f aca="false">C197</f>
        <v>1000000</v>
      </c>
      <c r="D196" s="31" t="n">
        <f aca="false">D197</f>
        <v>1970563.52</v>
      </c>
      <c r="E196" s="31" t="n">
        <f aca="false">E197</f>
        <v>1194498.99</v>
      </c>
      <c r="F196" s="27" t="n">
        <f aca="false">E196/C196*100</f>
        <v>119.449899</v>
      </c>
      <c r="G196" s="28" t="n">
        <f aca="false">E196/D196*100</f>
        <v>60.6171269221507</v>
      </c>
      <c r="H196" s="25" t="s">
        <v>14</v>
      </c>
      <c r="I196" s="25" t="s">
        <v>14</v>
      </c>
    </row>
    <row r="197" customFormat="false" ht="47.25" hidden="false" customHeight="false" outlineLevel="0" collapsed="false">
      <c r="A197" s="85" t="s">
        <v>458</v>
      </c>
      <c r="B197" s="30" t="s">
        <v>459</v>
      </c>
      <c r="C197" s="31" t="n">
        <v>1000000</v>
      </c>
      <c r="D197" s="31" t="n">
        <v>1970563.52</v>
      </c>
      <c r="E197" s="31" t="n">
        <v>1194498.99</v>
      </c>
      <c r="F197" s="27" t="n">
        <f aca="false">E197/C197*100</f>
        <v>119.449899</v>
      </c>
      <c r="G197" s="28" t="n">
        <f aca="false">E197/D197*100</f>
        <v>60.6171269221507</v>
      </c>
      <c r="H197" s="28" t="s">
        <v>460</v>
      </c>
      <c r="I197" s="69" t="s">
        <v>461</v>
      </c>
    </row>
    <row r="198" customFormat="false" ht="31.5" hidden="false" customHeight="false" outlineLevel="0" collapsed="false">
      <c r="A198" s="32" t="s">
        <v>462</v>
      </c>
      <c r="B198" s="30" t="s">
        <v>463</v>
      </c>
      <c r="C198" s="31" t="n">
        <f aca="false">C199</f>
        <v>48164</v>
      </c>
      <c r="D198" s="31" t="n">
        <f aca="false">D199</f>
        <v>48164</v>
      </c>
      <c r="E198" s="31" t="n">
        <f aca="false">E199</f>
        <v>0</v>
      </c>
      <c r="F198" s="27" t="n">
        <f aca="false">E198/C198*100</f>
        <v>0</v>
      </c>
      <c r="G198" s="28" t="n">
        <f aca="false">E198/D198*100</f>
        <v>0</v>
      </c>
      <c r="H198" s="25" t="s">
        <v>14</v>
      </c>
      <c r="I198" s="25" t="s">
        <v>14</v>
      </c>
    </row>
    <row r="199" customFormat="false" ht="147.1" hidden="false" customHeight="true" outlineLevel="0" collapsed="false">
      <c r="A199" s="32" t="s">
        <v>464</v>
      </c>
      <c r="B199" s="86" t="s">
        <v>465</v>
      </c>
      <c r="C199" s="31" t="n">
        <v>48164</v>
      </c>
      <c r="D199" s="31" t="n">
        <v>48164</v>
      </c>
      <c r="E199" s="31" t="n">
        <v>0</v>
      </c>
      <c r="F199" s="27" t="n">
        <f aca="false">E199/C199*100</f>
        <v>0</v>
      </c>
      <c r="G199" s="28" t="n">
        <f aca="false">E199/D199*100</f>
        <v>0</v>
      </c>
      <c r="H199" s="28" t="s">
        <v>466</v>
      </c>
      <c r="I199" s="28" t="s">
        <v>466</v>
      </c>
    </row>
    <row r="200" customFormat="false" ht="47.25" hidden="false" customHeight="false" outlineLevel="0" collapsed="false">
      <c r="A200" s="20" t="s">
        <v>467</v>
      </c>
      <c r="B200" s="21" t="s">
        <v>468</v>
      </c>
      <c r="C200" s="22" t="n">
        <f aca="false">C201</f>
        <v>7539783.34</v>
      </c>
      <c r="D200" s="22" t="n">
        <f aca="false">D201</f>
        <v>8160598</v>
      </c>
      <c r="E200" s="22" t="n">
        <f aca="false">E201</f>
        <v>8060598</v>
      </c>
      <c r="F200" s="27" t="n">
        <f aca="false">E200/C200*100</f>
        <v>106.907554720266</v>
      </c>
      <c r="G200" s="28" t="n">
        <f aca="false">E200/D200*100</f>
        <v>98.7745996065484</v>
      </c>
      <c r="H200" s="25" t="s">
        <v>14</v>
      </c>
      <c r="I200" s="25" t="s">
        <v>14</v>
      </c>
    </row>
    <row r="201" customFormat="false" ht="63" hidden="false" customHeight="false" outlineLevel="0" collapsed="false">
      <c r="A201" s="20" t="s">
        <v>469</v>
      </c>
      <c r="B201" s="21" t="s">
        <v>470</v>
      </c>
      <c r="C201" s="22" t="n">
        <f aca="false">C202</f>
        <v>7539783.34</v>
      </c>
      <c r="D201" s="22" t="n">
        <f aca="false">D202</f>
        <v>8160598</v>
      </c>
      <c r="E201" s="22" t="n">
        <f aca="false">E202</f>
        <v>8060598</v>
      </c>
      <c r="F201" s="27" t="n">
        <f aca="false">E201/C201*100</f>
        <v>106.907554720266</v>
      </c>
      <c r="G201" s="28" t="n">
        <f aca="false">E201/D201*100</f>
        <v>98.7745996065484</v>
      </c>
      <c r="H201" s="25" t="s">
        <v>14</v>
      </c>
      <c r="I201" s="25" t="s">
        <v>14</v>
      </c>
    </row>
    <row r="202" customFormat="false" ht="47.25" hidden="false" customHeight="false" outlineLevel="0" collapsed="false">
      <c r="A202" s="29" t="s">
        <v>471</v>
      </c>
      <c r="B202" s="30" t="s">
        <v>472</v>
      </c>
      <c r="C202" s="31" t="n">
        <f aca="false">C203</f>
        <v>7539783.34</v>
      </c>
      <c r="D202" s="31" t="n">
        <f aca="false">D203</f>
        <v>8160598</v>
      </c>
      <c r="E202" s="31" t="n">
        <f aca="false">E203</f>
        <v>8060598</v>
      </c>
      <c r="F202" s="27" t="n">
        <f aca="false">E202/C202*100</f>
        <v>106.907554720266</v>
      </c>
      <c r="G202" s="28" t="n">
        <f aca="false">E202/D202*100</f>
        <v>98.7745996065484</v>
      </c>
      <c r="H202" s="25" t="s">
        <v>14</v>
      </c>
      <c r="I202" s="25" t="s">
        <v>14</v>
      </c>
    </row>
    <row r="203" customFormat="false" ht="31.5" hidden="false" customHeight="false" outlineLevel="0" collapsed="false">
      <c r="A203" s="32" t="s">
        <v>473</v>
      </c>
      <c r="B203" s="87" t="s">
        <v>474</v>
      </c>
      <c r="C203" s="31" t="n">
        <v>7539783.34</v>
      </c>
      <c r="D203" s="31" t="n">
        <v>8160598</v>
      </c>
      <c r="E203" s="31" t="n">
        <v>8060598</v>
      </c>
      <c r="F203" s="27" t="n">
        <f aca="false">E203/C203*100</f>
        <v>106.907554720266</v>
      </c>
      <c r="G203" s="28" t="n">
        <f aca="false">E203/D203*100</f>
        <v>98.7745996065484</v>
      </c>
      <c r="H203" s="28" t="s">
        <v>422</v>
      </c>
      <c r="I203" s="34"/>
    </row>
    <row r="204" customFormat="false" ht="47.25" hidden="false" customHeight="false" outlineLevel="0" collapsed="false">
      <c r="A204" s="20" t="s">
        <v>475</v>
      </c>
      <c r="B204" s="21" t="s">
        <v>476</v>
      </c>
      <c r="C204" s="22" t="n">
        <f aca="false">C205</f>
        <v>1277100</v>
      </c>
      <c r="D204" s="22" t="n">
        <f aca="false">D205</f>
        <v>0</v>
      </c>
      <c r="E204" s="22" t="n">
        <f aca="false">E205</f>
        <v>0</v>
      </c>
      <c r="F204" s="27" t="n">
        <f aca="false">E204/C204*100</f>
        <v>0</v>
      </c>
      <c r="G204" s="28" t="e">
        <f aca="false">E204/D204*100</f>
        <v>#DIV/0!</v>
      </c>
      <c r="H204" s="25" t="s">
        <v>14</v>
      </c>
      <c r="I204" s="25" t="s">
        <v>14</v>
      </c>
    </row>
    <row r="205" customFormat="false" ht="63" hidden="false" customHeight="false" outlineLevel="0" collapsed="false">
      <c r="A205" s="20" t="s">
        <v>477</v>
      </c>
      <c r="B205" s="21" t="s">
        <v>478</v>
      </c>
      <c r="C205" s="22" t="n">
        <f aca="false">C206</f>
        <v>1277100</v>
      </c>
      <c r="D205" s="22" t="n">
        <f aca="false">D206</f>
        <v>0</v>
      </c>
      <c r="E205" s="22" t="n">
        <f aca="false">E206</f>
        <v>0</v>
      </c>
      <c r="F205" s="27" t="n">
        <f aca="false">E205/C205*100</f>
        <v>0</v>
      </c>
      <c r="G205" s="28" t="e">
        <f aca="false">E205/D205*100</f>
        <v>#DIV/0!</v>
      </c>
      <c r="H205" s="25" t="s">
        <v>14</v>
      </c>
      <c r="I205" s="25" t="s">
        <v>14</v>
      </c>
    </row>
    <row r="206" customFormat="false" ht="63" hidden="false" customHeight="false" outlineLevel="0" collapsed="false">
      <c r="A206" s="29" t="s">
        <v>479</v>
      </c>
      <c r="B206" s="30" t="s">
        <v>480</v>
      </c>
      <c r="C206" s="31" t="n">
        <f aca="false">C207</f>
        <v>1277100</v>
      </c>
      <c r="D206" s="31" t="n">
        <f aca="false">D207</f>
        <v>0</v>
      </c>
      <c r="E206" s="31" t="n">
        <f aca="false">E207</f>
        <v>0</v>
      </c>
      <c r="F206" s="27" t="n">
        <f aca="false">E206/C206*100</f>
        <v>0</v>
      </c>
      <c r="G206" s="28" t="e">
        <f aca="false">E206/D206*100</f>
        <v>#DIV/0!</v>
      </c>
      <c r="H206" s="25" t="s">
        <v>14</v>
      </c>
      <c r="I206" s="25" t="s">
        <v>14</v>
      </c>
    </row>
    <row r="207" customFormat="false" ht="82.05" hidden="false" customHeight="true" outlineLevel="0" collapsed="false">
      <c r="A207" s="32" t="s">
        <v>481</v>
      </c>
      <c r="B207" s="30" t="s">
        <v>482</v>
      </c>
      <c r="C207" s="31" t="n">
        <v>1277100</v>
      </c>
      <c r="D207" s="31" t="n">
        <v>0</v>
      </c>
      <c r="E207" s="31" t="n">
        <v>0</v>
      </c>
      <c r="F207" s="27" t="n">
        <f aca="false">E207/C207*100</f>
        <v>0</v>
      </c>
      <c r="G207" s="28" t="e">
        <f aca="false">E207/D207*100</f>
        <v>#DIV/0!</v>
      </c>
      <c r="H207" s="38" t="s">
        <v>483</v>
      </c>
      <c r="I207" s="40"/>
    </row>
    <row r="208" customFormat="false" ht="63" hidden="false" customHeight="false" outlineLevel="0" collapsed="false">
      <c r="A208" s="54" t="s">
        <v>484</v>
      </c>
      <c r="B208" s="66" t="s">
        <v>485</v>
      </c>
      <c r="C208" s="22" t="n">
        <f aca="false">C209</f>
        <v>0</v>
      </c>
      <c r="D208" s="22" t="n">
        <f aca="false">D209</f>
        <v>2864700</v>
      </c>
      <c r="E208" s="22" t="n">
        <f aca="false">E209</f>
        <v>2864700</v>
      </c>
      <c r="F208" s="27" t="e">
        <f aca="false">E208/C208*100</f>
        <v>#DIV/0!</v>
      </c>
      <c r="G208" s="28" t="n">
        <f aca="false">E208/D208*100</f>
        <v>100</v>
      </c>
      <c r="H208" s="25" t="s">
        <v>14</v>
      </c>
      <c r="I208" s="25" t="s">
        <v>14</v>
      </c>
    </row>
    <row r="209" customFormat="false" ht="63" hidden="false" customHeight="false" outlineLevel="0" collapsed="false">
      <c r="A209" s="46" t="s">
        <v>486</v>
      </c>
      <c r="B209" s="47" t="s">
        <v>487</v>
      </c>
      <c r="C209" s="31" t="n">
        <f aca="false">C210</f>
        <v>0</v>
      </c>
      <c r="D209" s="31" t="n">
        <f aca="false">D210</f>
        <v>2864700</v>
      </c>
      <c r="E209" s="31" t="n">
        <f aca="false">E210</f>
        <v>2864700</v>
      </c>
      <c r="F209" s="27" t="e">
        <f aca="false">E209/C209*100</f>
        <v>#DIV/0!</v>
      </c>
      <c r="G209" s="28" t="n">
        <f aca="false">E209/D209*100</f>
        <v>100</v>
      </c>
      <c r="H209" s="25" t="s">
        <v>14</v>
      </c>
      <c r="I209" s="25" t="s">
        <v>14</v>
      </c>
    </row>
    <row r="210" customFormat="false" ht="31.5" hidden="false" customHeight="false" outlineLevel="0" collapsed="false">
      <c r="A210" s="57" t="s">
        <v>488</v>
      </c>
      <c r="B210" s="47" t="s">
        <v>489</v>
      </c>
      <c r="C210" s="31" t="n">
        <f aca="false">C211</f>
        <v>0</v>
      </c>
      <c r="D210" s="31" t="n">
        <f aca="false">D211</f>
        <v>2864700</v>
      </c>
      <c r="E210" s="31" t="n">
        <f aca="false">E211</f>
        <v>2864700</v>
      </c>
      <c r="F210" s="27" t="e">
        <f aca="false">E210/C210*100</f>
        <v>#DIV/0!</v>
      </c>
      <c r="G210" s="28" t="n">
        <f aca="false">E210/D210*100</f>
        <v>100</v>
      </c>
      <c r="H210" s="25" t="s">
        <v>14</v>
      </c>
      <c r="I210" s="25" t="s">
        <v>14</v>
      </c>
    </row>
    <row r="211" customFormat="false" ht="37.3" hidden="false" customHeight="true" outlineLevel="0" collapsed="false">
      <c r="A211" s="46" t="s">
        <v>490</v>
      </c>
      <c r="B211" s="47" t="s">
        <v>491</v>
      </c>
      <c r="C211" s="31"/>
      <c r="D211" s="31" t="n">
        <v>2864700</v>
      </c>
      <c r="E211" s="31" t="n">
        <v>2864700</v>
      </c>
      <c r="F211" s="27" t="e">
        <f aca="false">E211/C211*100</f>
        <v>#DIV/0!</v>
      </c>
      <c r="G211" s="28" t="n">
        <f aca="false">E211/D211*100</f>
        <v>100</v>
      </c>
      <c r="H211" s="53" t="s">
        <v>180</v>
      </c>
      <c r="I211" s="40"/>
    </row>
    <row r="212" customFormat="false" ht="110.25" hidden="false" customHeight="false" outlineLevel="0" collapsed="false">
      <c r="A212" s="20" t="s">
        <v>492</v>
      </c>
      <c r="B212" s="21" t="s">
        <v>493</v>
      </c>
      <c r="C212" s="22" t="n">
        <f aca="false">C213</f>
        <v>5450000</v>
      </c>
      <c r="D212" s="22" t="n">
        <f aca="false">D213</f>
        <v>14626238.69</v>
      </c>
      <c r="E212" s="22" t="n">
        <f aca="false">E213</f>
        <v>14084109.53</v>
      </c>
      <c r="F212" s="27" t="n">
        <f aca="false">E212/C212*100</f>
        <v>258.424028073395</v>
      </c>
      <c r="G212" s="28" t="n">
        <f aca="false">E212/D212*100</f>
        <v>96.293447881644</v>
      </c>
      <c r="H212" s="25" t="s">
        <v>14</v>
      </c>
      <c r="I212" s="25" t="s">
        <v>14</v>
      </c>
    </row>
    <row r="213" customFormat="false" ht="110.25" hidden="false" customHeight="false" outlineLevel="0" collapsed="false">
      <c r="A213" s="20" t="s">
        <v>494</v>
      </c>
      <c r="B213" s="21" t="s">
        <v>495</v>
      </c>
      <c r="C213" s="22" t="n">
        <f aca="false">C214+C218+C220+C222</f>
        <v>5450000</v>
      </c>
      <c r="D213" s="22" t="n">
        <f aca="false">D214+D218+D220+D222</f>
        <v>14626238.69</v>
      </c>
      <c r="E213" s="22" t="n">
        <f aca="false">E214+E218+E220+E222</f>
        <v>14084109.53</v>
      </c>
      <c r="F213" s="27" t="n">
        <f aca="false">E213/C213*100</f>
        <v>258.424028073395</v>
      </c>
      <c r="G213" s="28" t="n">
        <f aca="false">E213/D213*100</f>
        <v>96.293447881644</v>
      </c>
      <c r="H213" s="25" t="s">
        <v>14</v>
      </c>
      <c r="I213" s="25" t="s">
        <v>14</v>
      </c>
    </row>
    <row r="214" customFormat="false" ht="47.25" hidden="false" customHeight="false" outlineLevel="0" collapsed="false">
      <c r="A214" s="29" t="s">
        <v>496</v>
      </c>
      <c r="B214" s="30" t="s">
        <v>497</v>
      </c>
      <c r="C214" s="31" t="n">
        <f aca="false">C215+C216+C217</f>
        <v>1650000</v>
      </c>
      <c r="D214" s="31" t="n">
        <f aca="false">D215+D216+D217</f>
        <v>5221614.44</v>
      </c>
      <c r="E214" s="31" t="n">
        <f aca="false">E215+E216+E217</f>
        <v>4679485.28</v>
      </c>
      <c r="F214" s="27" t="n">
        <f aca="false">E214/C214*100</f>
        <v>283.605168484849</v>
      </c>
      <c r="G214" s="28" t="n">
        <f aca="false">E214/D214*100</f>
        <v>89.6175949750897</v>
      </c>
      <c r="H214" s="25" t="s">
        <v>14</v>
      </c>
      <c r="I214" s="25" t="s">
        <v>14</v>
      </c>
    </row>
    <row r="215" customFormat="false" ht="99" hidden="false" customHeight="false" outlineLevel="0" collapsed="false">
      <c r="A215" s="88" t="s">
        <v>498</v>
      </c>
      <c r="B215" s="30" t="s">
        <v>499</v>
      </c>
      <c r="C215" s="31" t="n">
        <v>1650000</v>
      </c>
      <c r="D215" s="31" t="n">
        <v>5070830.44</v>
      </c>
      <c r="E215" s="31" t="n">
        <v>4629485.28</v>
      </c>
      <c r="F215" s="27" t="n">
        <f aca="false">E215/C215*100</f>
        <v>280.574865454546</v>
      </c>
      <c r="G215" s="28" t="n">
        <f aca="false">E215/D215*100</f>
        <v>91.2963928645975</v>
      </c>
      <c r="H215" s="89" t="s">
        <v>500</v>
      </c>
      <c r="I215" s="45" t="s">
        <v>501</v>
      </c>
    </row>
    <row r="216" customFormat="false" ht="49.5" hidden="false" customHeight="false" outlineLevel="0" collapsed="false">
      <c r="A216" s="46" t="s">
        <v>404</v>
      </c>
      <c r="B216" s="47" t="s">
        <v>502</v>
      </c>
      <c r="C216" s="31"/>
      <c r="D216" s="31" t="n">
        <v>50000</v>
      </c>
      <c r="E216" s="31" t="n">
        <v>50000</v>
      </c>
      <c r="F216" s="27" t="e">
        <f aca="false">E216/C216*100</f>
        <v>#DIV/0!</v>
      </c>
      <c r="G216" s="28" t="n">
        <f aca="false">E216/D216*100</f>
        <v>100</v>
      </c>
      <c r="H216" s="89" t="s">
        <v>503</v>
      </c>
      <c r="I216" s="40"/>
    </row>
    <row r="217" customFormat="false" ht="82.5" hidden="false" customHeight="false" outlineLevel="0" collapsed="false">
      <c r="A217" s="46" t="s">
        <v>294</v>
      </c>
      <c r="B217" s="47" t="s">
        <v>504</v>
      </c>
      <c r="C217" s="31"/>
      <c r="D217" s="31" t="n">
        <v>100784</v>
      </c>
      <c r="E217" s="31" t="n">
        <v>0</v>
      </c>
      <c r="F217" s="27" t="e">
        <f aca="false">E217/C217*100</f>
        <v>#DIV/0!</v>
      </c>
      <c r="G217" s="28" t="n">
        <f aca="false">E217/D217*100</f>
        <v>0</v>
      </c>
      <c r="H217" s="89" t="s">
        <v>505</v>
      </c>
      <c r="I217" s="45" t="s">
        <v>506</v>
      </c>
    </row>
    <row r="218" customFormat="false" ht="47.25" hidden="false" customHeight="false" outlineLevel="0" collapsed="false">
      <c r="A218" s="90" t="s">
        <v>507</v>
      </c>
      <c r="B218" s="47" t="s">
        <v>508</v>
      </c>
      <c r="C218" s="31" t="n">
        <f aca="false">C219</f>
        <v>0</v>
      </c>
      <c r="D218" s="31" t="n">
        <f aca="false">D219</f>
        <v>197000</v>
      </c>
      <c r="E218" s="31" t="n">
        <f aca="false">E219</f>
        <v>197000</v>
      </c>
      <c r="F218" s="27" t="e">
        <f aca="false">E218/C218*100</f>
        <v>#DIV/0!</v>
      </c>
      <c r="G218" s="28" t="n">
        <f aca="false">E218/D218*100</f>
        <v>100</v>
      </c>
      <c r="H218" s="25" t="s">
        <v>14</v>
      </c>
      <c r="I218" s="25" t="s">
        <v>14</v>
      </c>
    </row>
    <row r="219" customFormat="false" ht="78.75" hidden="false" customHeight="false" outlineLevel="0" collapsed="false">
      <c r="A219" s="91" t="s">
        <v>509</v>
      </c>
      <c r="B219" s="49" t="s">
        <v>510</v>
      </c>
      <c r="C219" s="31" t="n">
        <v>0</v>
      </c>
      <c r="D219" s="31" t="n">
        <v>197000</v>
      </c>
      <c r="E219" s="31" t="n">
        <v>197000</v>
      </c>
      <c r="F219" s="27" t="e">
        <f aca="false">E219/C219*100</f>
        <v>#DIV/0!</v>
      </c>
      <c r="G219" s="28" t="n">
        <f aca="false">E219/D219*100</f>
        <v>100</v>
      </c>
      <c r="H219" s="53" t="s">
        <v>511</v>
      </c>
      <c r="I219" s="40"/>
    </row>
    <row r="220" customFormat="false" ht="31.5" hidden="false" customHeight="false" outlineLevel="0" collapsed="false">
      <c r="A220" s="90" t="s">
        <v>512</v>
      </c>
      <c r="B220" s="30" t="s">
        <v>513</v>
      </c>
      <c r="C220" s="31" t="n">
        <f aca="false">C221</f>
        <v>3800000</v>
      </c>
      <c r="D220" s="31" t="n">
        <f aca="false">D221</f>
        <v>8300000</v>
      </c>
      <c r="E220" s="31" t="n">
        <f aca="false">E221</f>
        <v>8300000</v>
      </c>
      <c r="F220" s="27" t="n">
        <f aca="false">E220/C220*100</f>
        <v>218.421052631579</v>
      </c>
      <c r="G220" s="28" t="n">
        <f aca="false">E220/D220*100</f>
        <v>100</v>
      </c>
      <c r="H220" s="25" t="s">
        <v>14</v>
      </c>
      <c r="I220" s="25" t="s">
        <v>14</v>
      </c>
    </row>
    <row r="221" customFormat="false" ht="90.25" hidden="false" customHeight="false" outlineLevel="0" collapsed="false">
      <c r="A221" s="32" t="s">
        <v>404</v>
      </c>
      <c r="B221" s="30" t="s">
        <v>514</v>
      </c>
      <c r="C221" s="31" t="n">
        <v>3800000</v>
      </c>
      <c r="D221" s="31" t="n">
        <v>8300000</v>
      </c>
      <c r="E221" s="31" t="n">
        <v>8300000</v>
      </c>
      <c r="F221" s="27" t="n">
        <f aca="false">E221/C221*100</f>
        <v>218.421052631579</v>
      </c>
      <c r="G221" s="28" t="n">
        <f aca="false">E221/D221*100</f>
        <v>100</v>
      </c>
      <c r="H221" s="53" t="s">
        <v>515</v>
      </c>
      <c r="I221" s="92"/>
    </row>
    <row r="222" customFormat="false" ht="47.25" hidden="false" customHeight="false" outlineLevel="0" collapsed="false">
      <c r="A222" s="32" t="s">
        <v>516</v>
      </c>
      <c r="B222" s="30" t="s">
        <v>517</v>
      </c>
      <c r="C222" s="31" t="n">
        <f aca="false">C223+C224+C225</f>
        <v>0</v>
      </c>
      <c r="D222" s="31" t="n">
        <f aca="false">D223+D224+D225</f>
        <v>907624.25</v>
      </c>
      <c r="E222" s="31" t="n">
        <f aca="false">E223+E224+E225</f>
        <v>907624.25</v>
      </c>
      <c r="F222" s="27" t="e">
        <f aca="false">E222/C222*100</f>
        <v>#DIV/0!</v>
      </c>
      <c r="G222" s="28" t="n">
        <f aca="false">E222/D222*100</f>
        <v>100</v>
      </c>
      <c r="H222" s="25" t="s">
        <v>14</v>
      </c>
      <c r="I222" s="25" t="s">
        <v>14</v>
      </c>
    </row>
    <row r="223" s="94" customFormat="true" ht="78.75" hidden="false" customHeight="false" outlineLevel="0" collapsed="false">
      <c r="A223" s="32" t="s">
        <v>518</v>
      </c>
      <c r="B223" s="30" t="s">
        <v>519</v>
      </c>
      <c r="C223" s="31"/>
      <c r="D223" s="31" t="n">
        <v>873588.34</v>
      </c>
      <c r="E223" s="31" t="n">
        <v>873588.34</v>
      </c>
      <c r="F223" s="27" t="e">
        <f aca="false">E223/C223*100</f>
        <v>#DIV/0!</v>
      </c>
      <c r="G223" s="28" t="n">
        <f aca="false">E223/D223*100</f>
        <v>100</v>
      </c>
      <c r="H223" s="89" t="s">
        <v>520</v>
      </c>
      <c r="I223" s="93"/>
    </row>
    <row r="224" customFormat="false" ht="94.5" hidden="false" customHeight="false" outlineLevel="0" collapsed="false">
      <c r="A224" s="32" t="s">
        <v>521</v>
      </c>
      <c r="B224" s="30" t="s">
        <v>522</v>
      </c>
      <c r="C224" s="31"/>
      <c r="D224" s="31" t="n">
        <v>33309.81</v>
      </c>
      <c r="E224" s="95" t="n">
        <v>33309.81</v>
      </c>
      <c r="F224" s="27" t="e">
        <f aca="false">E224/C224*100</f>
        <v>#DIV/0!</v>
      </c>
      <c r="G224" s="28" t="n">
        <f aca="false">E224/D224*100</f>
        <v>100</v>
      </c>
      <c r="H224" s="89" t="s">
        <v>520</v>
      </c>
      <c r="I224" s="92"/>
    </row>
    <row r="225" customFormat="false" ht="94.5" hidden="false" customHeight="false" outlineLevel="0" collapsed="false">
      <c r="A225" s="32" t="s">
        <v>523</v>
      </c>
      <c r="B225" s="30" t="s">
        <v>524</v>
      </c>
      <c r="C225" s="31"/>
      <c r="D225" s="31" t="n">
        <v>726.1</v>
      </c>
      <c r="E225" s="31" t="n">
        <v>726.1</v>
      </c>
      <c r="F225" s="27" t="e">
        <f aca="false">E225/C225*100</f>
        <v>#DIV/0!</v>
      </c>
      <c r="G225" s="28" t="n">
        <f aca="false">E225/D225*100</f>
        <v>100</v>
      </c>
      <c r="H225" s="89" t="s">
        <v>520</v>
      </c>
      <c r="I225" s="92"/>
    </row>
    <row r="226" customFormat="false" ht="63" hidden="false" customHeight="false" outlineLevel="0" collapsed="false">
      <c r="A226" s="20" t="s">
        <v>525</v>
      </c>
      <c r="B226" s="21" t="s">
        <v>526</v>
      </c>
      <c r="C226" s="22" t="n">
        <f aca="false">C227</f>
        <v>955092.25</v>
      </c>
      <c r="D226" s="22" t="n">
        <f aca="false">D227</f>
        <v>0</v>
      </c>
      <c r="E226" s="22" t="n">
        <f aca="false">E227</f>
        <v>0</v>
      </c>
      <c r="F226" s="27" t="n">
        <f aca="false">E226/C226*100</f>
        <v>0</v>
      </c>
      <c r="G226" s="28" t="e">
        <f aca="false">E226/D226*100</f>
        <v>#DIV/0!</v>
      </c>
      <c r="H226" s="25" t="s">
        <v>14</v>
      </c>
      <c r="I226" s="25" t="s">
        <v>14</v>
      </c>
    </row>
    <row r="227" customFormat="false" ht="63" hidden="false" customHeight="false" outlineLevel="0" collapsed="false">
      <c r="A227" s="20" t="s">
        <v>527</v>
      </c>
      <c r="B227" s="21" t="s">
        <v>528</v>
      </c>
      <c r="C227" s="22" t="n">
        <f aca="false">C228</f>
        <v>955092.25</v>
      </c>
      <c r="D227" s="22" t="n">
        <f aca="false">D228</f>
        <v>0</v>
      </c>
      <c r="E227" s="22" t="n">
        <f aca="false">E228</f>
        <v>0</v>
      </c>
      <c r="F227" s="27" t="n">
        <f aca="false">E227/C227*100</f>
        <v>0</v>
      </c>
      <c r="G227" s="28" t="e">
        <f aca="false">E227/D227*100</f>
        <v>#DIV/0!</v>
      </c>
      <c r="H227" s="25" t="s">
        <v>14</v>
      </c>
      <c r="I227" s="25" t="s">
        <v>14</v>
      </c>
    </row>
    <row r="228" customFormat="false" ht="31.5" hidden="false" customHeight="false" outlineLevel="0" collapsed="false">
      <c r="A228" s="32" t="s">
        <v>529</v>
      </c>
      <c r="B228" s="30" t="s">
        <v>530</v>
      </c>
      <c r="C228" s="31" t="n">
        <f aca="false">C229</f>
        <v>955092.25</v>
      </c>
      <c r="D228" s="31" t="n">
        <f aca="false">D229</f>
        <v>0</v>
      </c>
      <c r="E228" s="31" t="n">
        <f aca="false">E229</f>
        <v>0</v>
      </c>
      <c r="F228" s="27" t="n">
        <f aca="false">E228/C228*100</f>
        <v>0</v>
      </c>
      <c r="G228" s="28" t="e">
        <f aca="false">E228/D228*100</f>
        <v>#DIV/0!</v>
      </c>
      <c r="H228" s="25" t="s">
        <v>14</v>
      </c>
      <c r="I228" s="25" t="s">
        <v>14</v>
      </c>
    </row>
    <row r="229" customFormat="false" ht="47.25" hidden="false" customHeight="false" outlineLevel="0" collapsed="false">
      <c r="A229" s="96" t="s">
        <v>531</v>
      </c>
      <c r="B229" s="30" t="s">
        <v>532</v>
      </c>
      <c r="C229" s="31" t="n">
        <v>955092.25</v>
      </c>
      <c r="D229" s="31" t="n">
        <v>0</v>
      </c>
      <c r="E229" s="31" t="n">
        <v>0</v>
      </c>
      <c r="F229" s="27" t="n">
        <f aca="false">E229/C229*100</f>
        <v>0</v>
      </c>
      <c r="G229" s="28" t="e">
        <f aca="false">E229/D229*100</f>
        <v>#DIV/0!</v>
      </c>
      <c r="H229" s="53" t="s">
        <v>83</v>
      </c>
      <c r="I229" s="53" t="s">
        <v>83</v>
      </c>
    </row>
    <row r="230" customFormat="false" ht="110.25" hidden="false" customHeight="false" outlineLevel="0" collapsed="false">
      <c r="A230" s="63" t="s">
        <v>533</v>
      </c>
      <c r="B230" s="21" t="s">
        <v>534</v>
      </c>
      <c r="C230" s="22" t="n">
        <f aca="false">C231</f>
        <v>83000</v>
      </c>
      <c r="D230" s="22" t="n">
        <f aca="false">D231</f>
        <v>83000</v>
      </c>
      <c r="E230" s="22" t="n">
        <f aca="false">E231</f>
        <v>48000</v>
      </c>
      <c r="F230" s="27" t="n">
        <f aca="false">E230/C230*100</f>
        <v>57.8313253012048</v>
      </c>
      <c r="G230" s="28" t="n">
        <f aca="false">E230/D230*100</f>
        <v>57.8313253012048</v>
      </c>
      <c r="H230" s="25" t="s">
        <v>14</v>
      </c>
      <c r="I230" s="25" t="s">
        <v>14</v>
      </c>
    </row>
    <row r="231" customFormat="false" ht="110.25" hidden="false" customHeight="false" outlineLevel="0" collapsed="false">
      <c r="A231" s="63" t="s">
        <v>535</v>
      </c>
      <c r="B231" s="21" t="s">
        <v>536</v>
      </c>
      <c r="C231" s="22" t="n">
        <f aca="false">C232</f>
        <v>83000</v>
      </c>
      <c r="D231" s="22" t="n">
        <f aca="false">D232</f>
        <v>83000</v>
      </c>
      <c r="E231" s="22" t="n">
        <f aca="false">E232</f>
        <v>48000</v>
      </c>
      <c r="F231" s="27" t="n">
        <f aca="false">E231/C231*100</f>
        <v>57.8313253012048</v>
      </c>
      <c r="G231" s="28" t="n">
        <f aca="false">E231/D231*100</f>
        <v>57.8313253012048</v>
      </c>
      <c r="H231" s="25" t="s">
        <v>14</v>
      </c>
      <c r="I231" s="25" t="s">
        <v>14</v>
      </c>
    </row>
    <row r="232" customFormat="false" ht="126" hidden="false" customHeight="false" outlineLevel="0" collapsed="false">
      <c r="A232" s="90" t="s">
        <v>537</v>
      </c>
      <c r="B232" s="30" t="s">
        <v>538</v>
      </c>
      <c r="C232" s="31" t="n">
        <f aca="false">C233</f>
        <v>83000</v>
      </c>
      <c r="D232" s="31" t="n">
        <f aca="false">D233</f>
        <v>83000</v>
      </c>
      <c r="E232" s="31" t="n">
        <f aca="false">E233</f>
        <v>48000</v>
      </c>
      <c r="F232" s="27" t="n">
        <f aca="false">E232/C232*100</f>
        <v>57.8313253012048</v>
      </c>
      <c r="G232" s="28" t="n">
        <f aca="false">E232/D232*100</f>
        <v>57.8313253012048</v>
      </c>
      <c r="H232" s="25" t="s">
        <v>14</v>
      </c>
      <c r="I232" s="25" t="s">
        <v>14</v>
      </c>
    </row>
    <row r="233" customFormat="false" ht="82.5" hidden="false" customHeight="false" outlineLevel="0" collapsed="false">
      <c r="A233" s="29" t="s">
        <v>539</v>
      </c>
      <c r="B233" s="30" t="s">
        <v>540</v>
      </c>
      <c r="C233" s="31" t="n">
        <v>83000</v>
      </c>
      <c r="D233" s="31" t="n">
        <v>83000</v>
      </c>
      <c r="E233" s="31" t="n">
        <v>48000</v>
      </c>
      <c r="F233" s="27" t="n">
        <f aca="false">E233/C233*100</f>
        <v>57.8313253012048</v>
      </c>
      <c r="G233" s="28" t="n">
        <f aca="false">E233/D233*100</f>
        <v>57.8313253012048</v>
      </c>
      <c r="H233" s="89" t="s">
        <v>541</v>
      </c>
      <c r="I233" s="89" t="s">
        <v>541</v>
      </c>
    </row>
    <row r="234" customFormat="false" ht="63" hidden="false" customHeight="false" outlineLevel="0" collapsed="false">
      <c r="A234" s="63" t="s">
        <v>542</v>
      </c>
      <c r="B234" s="55" t="s">
        <v>543</v>
      </c>
      <c r="C234" s="22" t="n">
        <f aca="false">C235</f>
        <v>53000</v>
      </c>
      <c r="D234" s="22" t="n">
        <f aca="false">D235</f>
        <v>311800</v>
      </c>
      <c r="E234" s="22" t="n">
        <f aca="false">E235</f>
        <v>311800</v>
      </c>
      <c r="F234" s="27" t="n">
        <f aca="false">E234/C234*100</f>
        <v>588.301886792453</v>
      </c>
      <c r="G234" s="28" t="n">
        <f aca="false">E234/D234*100</f>
        <v>100</v>
      </c>
      <c r="H234" s="25" t="s">
        <v>14</v>
      </c>
      <c r="I234" s="25" t="s">
        <v>14</v>
      </c>
    </row>
    <row r="235" customFormat="false" ht="63" hidden="false" customHeight="false" outlineLevel="0" collapsed="false">
      <c r="A235" s="63" t="s">
        <v>544</v>
      </c>
      <c r="B235" s="97" t="s">
        <v>545</v>
      </c>
      <c r="C235" s="22" t="n">
        <f aca="false">C236</f>
        <v>53000</v>
      </c>
      <c r="D235" s="22" t="n">
        <f aca="false">D236</f>
        <v>311800</v>
      </c>
      <c r="E235" s="22" t="n">
        <f aca="false">E236</f>
        <v>311800</v>
      </c>
      <c r="F235" s="27" t="n">
        <f aca="false">E235/C235*100</f>
        <v>588.301886792453</v>
      </c>
      <c r="G235" s="28" t="n">
        <f aca="false">E235/D235*100</f>
        <v>100</v>
      </c>
      <c r="H235" s="25" t="s">
        <v>14</v>
      </c>
      <c r="I235" s="25" t="s">
        <v>14</v>
      </c>
    </row>
    <row r="236" customFormat="false" ht="31.5" hidden="false" customHeight="false" outlineLevel="0" collapsed="false">
      <c r="A236" s="32" t="s">
        <v>546</v>
      </c>
      <c r="B236" s="52" t="s">
        <v>547</v>
      </c>
      <c r="C236" s="31" t="n">
        <f aca="false">C237+C238</f>
        <v>53000</v>
      </c>
      <c r="D236" s="31" t="n">
        <f aca="false">D237+D238</f>
        <v>311800</v>
      </c>
      <c r="E236" s="31" t="n">
        <f aca="false">E237+E238</f>
        <v>311800</v>
      </c>
      <c r="F236" s="27" t="n">
        <f aca="false">E236/C236*100</f>
        <v>588.301886792453</v>
      </c>
      <c r="G236" s="28" t="n">
        <f aca="false">E236/D236*100</f>
        <v>100</v>
      </c>
      <c r="H236" s="25" t="s">
        <v>14</v>
      </c>
      <c r="I236" s="25" t="s">
        <v>14</v>
      </c>
    </row>
    <row r="237" customFormat="false" ht="31.5" hidden="false" customHeight="false" outlineLevel="0" collapsed="false">
      <c r="A237" s="32" t="s">
        <v>548</v>
      </c>
      <c r="B237" s="52" t="s">
        <v>549</v>
      </c>
      <c r="C237" s="31" t="n">
        <v>53000</v>
      </c>
      <c r="D237" s="31" t="n">
        <v>53000</v>
      </c>
      <c r="E237" s="31" t="n">
        <v>53000</v>
      </c>
      <c r="F237" s="27" t="n">
        <f aca="false">E237/C237*100</f>
        <v>100</v>
      </c>
      <c r="G237" s="28" t="n">
        <f aca="false">E237/D237*100</f>
        <v>100</v>
      </c>
      <c r="H237" s="28"/>
      <c r="I237" s="34"/>
    </row>
    <row r="238" customFormat="false" ht="63" hidden="false" customHeight="false" outlineLevel="0" collapsed="false">
      <c r="A238" s="98" t="s">
        <v>550</v>
      </c>
      <c r="B238" s="47" t="s">
        <v>551</v>
      </c>
      <c r="C238" s="31"/>
      <c r="D238" s="31" t="n">
        <v>258800</v>
      </c>
      <c r="E238" s="31" t="n">
        <v>258800</v>
      </c>
      <c r="F238" s="27" t="e">
        <f aca="false">E238/C238*100</f>
        <v>#DIV/0!</v>
      </c>
      <c r="G238" s="28" t="n">
        <f aca="false">E238/D238*100</f>
        <v>100</v>
      </c>
      <c r="H238" s="99" t="s">
        <v>552</v>
      </c>
      <c r="I238" s="34"/>
    </row>
    <row r="239" customFormat="false" ht="110.25" hidden="false" customHeight="false" outlineLevel="0" collapsed="false">
      <c r="A239" s="63" t="s">
        <v>553</v>
      </c>
      <c r="B239" s="55" t="s">
        <v>554</v>
      </c>
      <c r="C239" s="22" t="n">
        <f aca="false">C240</f>
        <v>54597509.6</v>
      </c>
      <c r="D239" s="22" t="n">
        <f aca="false">D240</f>
        <v>47138348.82</v>
      </c>
      <c r="E239" s="22" t="n">
        <f aca="false">E240</f>
        <v>47131857.31</v>
      </c>
      <c r="F239" s="27" t="n">
        <f aca="false">E239/C239*100</f>
        <v>86.3260204637612</v>
      </c>
      <c r="G239" s="28" t="n">
        <f aca="false">E239/D239*100</f>
        <v>99.9862288133494</v>
      </c>
      <c r="H239" s="25" t="s">
        <v>14</v>
      </c>
      <c r="I239" s="25" t="s">
        <v>14</v>
      </c>
    </row>
    <row r="240" customFormat="false" ht="110.25" hidden="false" customHeight="false" outlineLevel="0" collapsed="false">
      <c r="A240" s="63" t="s">
        <v>555</v>
      </c>
      <c r="B240" s="55" t="s">
        <v>556</v>
      </c>
      <c r="C240" s="22" t="n">
        <f aca="false">C241</f>
        <v>54597509.6</v>
      </c>
      <c r="D240" s="22" t="n">
        <f aca="false">D241</f>
        <v>47138348.82</v>
      </c>
      <c r="E240" s="22" t="n">
        <f aca="false">E241</f>
        <v>47131857.31</v>
      </c>
      <c r="F240" s="27" t="n">
        <f aca="false">E240/C240*100</f>
        <v>86.3260204637612</v>
      </c>
      <c r="G240" s="28" t="n">
        <f aca="false">E240/D240*100</f>
        <v>99.9862288133494</v>
      </c>
      <c r="H240" s="25" t="s">
        <v>14</v>
      </c>
      <c r="I240" s="25" t="s">
        <v>14</v>
      </c>
    </row>
    <row r="241" customFormat="false" ht="78.75" hidden="false" customHeight="false" outlineLevel="0" collapsed="false">
      <c r="A241" s="100" t="s">
        <v>557</v>
      </c>
      <c r="B241" s="47" t="s">
        <v>558</v>
      </c>
      <c r="C241" s="31" t="n">
        <f aca="false">C243+C244+C242</f>
        <v>54597509.6</v>
      </c>
      <c r="D241" s="31" t="n">
        <f aca="false">D243+D244+D242</f>
        <v>47138348.82</v>
      </c>
      <c r="E241" s="31" t="n">
        <f aca="false">E243+E244+E242</f>
        <v>47131857.31</v>
      </c>
      <c r="F241" s="27" t="n">
        <f aca="false">E241/C241*100</f>
        <v>86.3260204637612</v>
      </c>
      <c r="G241" s="28" t="n">
        <f aca="false">E241/D241*100</f>
        <v>99.9862288133494</v>
      </c>
      <c r="H241" s="25" t="s">
        <v>14</v>
      </c>
      <c r="I241" s="25" t="s">
        <v>14</v>
      </c>
    </row>
    <row r="242" customFormat="false" ht="78" hidden="false" customHeight="false" outlineLevel="0" collapsed="false">
      <c r="A242" s="100" t="s">
        <v>559</v>
      </c>
      <c r="B242" s="47" t="s">
        <v>560</v>
      </c>
      <c r="C242" s="31"/>
      <c r="D242" s="31" t="n">
        <v>25242398.82</v>
      </c>
      <c r="E242" s="31" t="n">
        <v>25235907.31</v>
      </c>
      <c r="F242" s="27" t="e">
        <f aca="false">E242/C242*100</f>
        <v>#DIV/0!</v>
      </c>
      <c r="G242" s="28" t="n">
        <f aca="false">E242/D242*100</f>
        <v>99.9742833078334</v>
      </c>
      <c r="H242" s="53" t="s">
        <v>561</v>
      </c>
      <c r="I242" s="25"/>
    </row>
    <row r="243" customFormat="false" ht="63" hidden="false" customHeight="false" outlineLevel="0" collapsed="false">
      <c r="A243" s="90" t="s">
        <v>562</v>
      </c>
      <c r="B243" s="30" t="s">
        <v>563</v>
      </c>
      <c r="C243" s="31" t="n">
        <v>27242460</v>
      </c>
      <c r="D243" s="31" t="n">
        <v>21895950</v>
      </c>
      <c r="E243" s="31" t="n">
        <v>21895950</v>
      </c>
      <c r="F243" s="27" t="n">
        <f aca="false">E243/C243*100</f>
        <v>80.374349453023</v>
      </c>
      <c r="G243" s="28" t="n">
        <f aca="false">E243/D243*100</f>
        <v>100</v>
      </c>
      <c r="H243" s="53" t="s">
        <v>564</v>
      </c>
      <c r="I243" s="25"/>
    </row>
    <row r="244" customFormat="false" ht="78.75" hidden="false" customHeight="false" outlineLevel="0" collapsed="false">
      <c r="A244" s="46" t="s">
        <v>565</v>
      </c>
      <c r="B244" s="47" t="s">
        <v>566</v>
      </c>
      <c r="C244" s="31" t="n">
        <v>27355049.6</v>
      </c>
      <c r="D244" s="31" t="n">
        <v>0</v>
      </c>
      <c r="E244" s="31" t="n">
        <v>0</v>
      </c>
      <c r="F244" s="27" t="n">
        <f aca="false">E244/C244*100</f>
        <v>0</v>
      </c>
      <c r="G244" s="28" t="e">
        <f aca="false">E244/D244*100</f>
        <v>#DIV/0!</v>
      </c>
      <c r="H244" s="53" t="s">
        <v>567</v>
      </c>
      <c r="I244" s="34"/>
    </row>
    <row r="245" customFormat="false" ht="47.25" hidden="false" customHeight="false" outlineLevel="0" collapsed="false">
      <c r="A245" s="20" t="s">
        <v>568</v>
      </c>
      <c r="B245" s="21" t="s">
        <v>569</v>
      </c>
      <c r="C245" s="22" t="n">
        <f aca="false">C246+C249</f>
        <v>23670786.62</v>
      </c>
      <c r="D245" s="22" t="n">
        <f aca="false">D246+D249</f>
        <v>76205428.7</v>
      </c>
      <c r="E245" s="22" t="n">
        <f aca="false">E246+E249</f>
        <v>76055108.64</v>
      </c>
      <c r="F245" s="27" t="n">
        <f aca="false">E245/C245*100</f>
        <v>321.303680612537</v>
      </c>
      <c r="G245" s="28" t="n">
        <f aca="false">E245/D245*100</f>
        <v>99.8027436331449</v>
      </c>
      <c r="H245" s="25" t="s">
        <v>14</v>
      </c>
      <c r="I245" s="25" t="s">
        <v>14</v>
      </c>
    </row>
    <row r="246" customFormat="false" ht="47.25" hidden="false" customHeight="false" outlineLevel="0" collapsed="false">
      <c r="A246" s="20" t="s">
        <v>570</v>
      </c>
      <c r="B246" s="21" t="s">
        <v>571</v>
      </c>
      <c r="C246" s="31" t="n">
        <f aca="false">C247</f>
        <v>19660685.6</v>
      </c>
      <c r="D246" s="31" t="n">
        <f aca="false">D247</f>
        <v>20272927.16</v>
      </c>
      <c r="E246" s="31" t="n">
        <f aca="false">E247</f>
        <v>20272927.16</v>
      </c>
      <c r="F246" s="27" t="n">
        <f aca="false">E246/C246*100</f>
        <v>103.114039726061</v>
      </c>
      <c r="G246" s="28" t="n">
        <f aca="false">E246/D246*100</f>
        <v>100</v>
      </c>
      <c r="H246" s="25" t="s">
        <v>14</v>
      </c>
      <c r="I246" s="25" t="s">
        <v>14</v>
      </c>
    </row>
    <row r="247" customFormat="false" ht="31.5" hidden="false" customHeight="false" outlineLevel="0" collapsed="false">
      <c r="A247" s="88" t="s">
        <v>572</v>
      </c>
      <c r="B247" s="30" t="s">
        <v>573</v>
      </c>
      <c r="C247" s="31" t="n">
        <f aca="false">C248</f>
        <v>19660685.6</v>
      </c>
      <c r="D247" s="31" t="n">
        <f aca="false">D248</f>
        <v>20272927.16</v>
      </c>
      <c r="E247" s="31" t="n">
        <f aca="false">E248</f>
        <v>20272927.16</v>
      </c>
      <c r="F247" s="27" t="n">
        <f aca="false">E247/C247*100</f>
        <v>103.114039726061</v>
      </c>
      <c r="G247" s="28" t="n">
        <f aca="false">E247/D247*100</f>
        <v>100</v>
      </c>
      <c r="H247" s="25" t="s">
        <v>14</v>
      </c>
      <c r="I247" s="25" t="s">
        <v>14</v>
      </c>
    </row>
    <row r="248" customFormat="false" ht="47.25" hidden="false" customHeight="false" outlineLevel="0" collapsed="false">
      <c r="A248" s="88" t="s">
        <v>574</v>
      </c>
      <c r="B248" s="30" t="s">
        <v>575</v>
      </c>
      <c r="C248" s="31" t="n">
        <v>19660685.6</v>
      </c>
      <c r="D248" s="31" t="n">
        <v>20272927.16</v>
      </c>
      <c r="E248" s="31" t="n">
        <v>20272927.16</v>
      </c>
      <c r="F248" s="27" t="n">
        <f aca="false">E248/C248*100</f>
        <v>103.114039726061</v>
      </c>
      <c r="G248" s="28" t="n">
        <f aca="false">E248/D248*100</f>
        <v>100</v>
      </c>
      <c r="H248" s="25" t="s">
        <v>14</v>
      </c>
      <c r="I248" s="25" t="s">
        <v>14</v>
      </c>
    </row>
    <row r="249" customFormat="false" ht="47.25" hidden="false" customHeight="false" outlineLevel="0" collapsed="false">
      <c r="A249" s="20" t="s">
        <v>576</v>
      </c>
      <c r="B249" s="21" t="s">
        <v>577</v>
      </c>
      <c r="C249" s="22" t="n">
        <f aca="false">C250+C252</f>
        <v>4010101.02</v>
      </c>
      <c r="D249" s="22" t="n">
        <f aca="false">D250+D252</f>
        <v>55932501.54</v>
      </c>
      <c r="E249" s="22" t="n">
        <f aca="false">E250+E252</f>
        <v>55782181.48</v>
      </c>
      <c r="F249" s="27" t="n">
        <f aca="false">E249/C249*100</f>
        <v>1391.04180173496</v>
      </c>
      <c r="G249" s="28" t="n">
        <f aca="false">E249/D249*100</f>
        <v>99.7312473859363</v>
      </c>
      <c r="H249" s="25" t="s">
        <v>14</v>
      </c>
      <c r="I249" s="25" t="s">
        <v>14</v>
      </c>
    </row>
    <row r="250" customFormat="false" ht="31.5" hidden="false" customHeight="false" outlineLevel="0" collapsed="false">
      <c r="A250" s="88" t="s">
        <v>578</v>
      </c>
      <c r="B250" s="30" t="s">
        <v>579</v>
      </c>
      <c r="C250" s="31" t="n">
        <f aca="false">C251</f>
        <v>1010101.02</v>
      </c>
      <c r="D250" s="31" t="n">
        <f aca="false">D251</f>
        <v>51010560</v>
      </c>
      <c r="E250" s="31" t="n">
        <f aca="false">E251</f>
        <v>51010560</v>
      </c>
      <c r="F250" s="27" t="n">
        <f aca="false">E250/C250*100</f>
        <v>5050.04539050956</v>
      </c>
      <c r="G250" s="28" t="n">
        <f aca="false">E250/D250*100</f>
        <v>100</v>
      </c>
      <c r="H250" s="25" t="s">
        <v>14</v>
      </c>
      <c r="I250" s="25" t="s">
        <v>14</v>
      </c>
    </row>
    <row r="251" customFormat="false" ht="51.15" hidden="false" customHeight="false" outlineLevel="0" collapsed="false">
      <c r="A251" s="88" t="s">
        <v>580</v>
      </c>
      <c r="B251" s="30" t="s">
        <v>581</v>
      </c>
      <c r="C251" s="31" t="n">
        <v>1010101.02</v>
      </c>
      <c r="D251" s="31" t="n">
        <v>51010560</v>
      </c>
      <c r="E251" s="31" t="n">
        <v>51010560</v>
      </c>
      <c r="F251" s="27" t="n">
        <f aca="false">E251/C251*100</f>
        <v>5050.04539050956</v>
      </c>
      <c r="G251" s="28" t="n">
        <f aca="false">E251/D251*100</f>
        <v>100</v>
      </c>
      <c r="H251" s="53" t="s">
        <v>582</v>
      </c>
      <c r="I251" s="34"/>
    </row>
    <row r="252" customFormat="false" ht="47.25" hidden="false" customHeight="false" outlineLevel="0" collapsed="false">
      <c r="A252" s="88" t="s">
        <v>583</v>
      </c>
      <c r="B252" s="30" t="s">
        <v>584</v>
      </c>
      <c r="C252" s="31" t="n">
        <f aca="false">C253+C254+C255</f>
        <v>3000000</v>
      </c>
      <c r="D252" s="31" t="n">
        <f aca="false">D253+D254+D255</f>
        <v>4921941.54</v>
      </c>
      <c r="E252" s="31" t="n">
        <f aca="false">E253+E254+E255</f>
        <v>4771621.48</v>
      </c>
      <c r="F252" s="27" t="n">
        <f aca="false">E252/C252*100</f>
        <v>159.054049333333</v>
      </c>
      <c r="G252" s="28" t="n">
        <f aca="false">E252/D252*100</f>
        <v>96.9459194348741</v>
      </c>
      <c r="H252" s="25" t="s">
        <v>14</v>
      </c>
      <c r="I252" s="25" t="s">
        <v>14</v>
      </c>
    </row>
    <row r="253" customFormat="false" ht="114.9" hidden="false" customHeight="false" outlineLevel="0" collapsed="false">
      <c r="A253" s="88" t="s">
        <v>585</v>
      </c>
      <c r="B253" s="47" t="s">
        <v>586</v>
      </c>
      <c r="C253" s="31" t="n">
        <v>3000000</v>
      </c>
      <c r="D253" s="31" t="n">
        <v>1017396.54</v>
      </c>
      <c r="E253" s="31" t="n">
        <v>867076.48</v>
      </c>
      <c r="F253" s="27" t="n">
        <f aca="false">E253/C253*100</f>
        <v>28.9025493333333</v>
      </c>
      <c r="G253" s="28" t="n">
        <f aca="false">E253/D253*100</f>
        <v>85.2250274018034</v>
      </c>
      <c r="H253" s="76" t="s">
        <v>587</v>
      </c>
      <c r="I253" s="76" t="s">
        <v>587</v>
      </c>
    </row>
    <row r="254" customFormat="false" ht="50.1" hidden="false" customHeight="true" outlineLevel="0" collapsed="false">
      <c r="A254" s="46" t="s">
        <v>588</v>
      </c>
      <c r="B254" s="47" t="s">
        <v>589</v>
      </c>
      <c r="C254" s="31"/>
      <c r="D254" s="31" t="n">
        <v>2450000</v>
      </c>
      <c r="E254" s="31" t="n">
        <v>2450000</v>
      </c>
      <c r="F254" s="27" t="e">
        <f aca="false">E254/C254*100</f>
        <v>#DIV/0!</v>
      </c>
      <c r="G254" s="28" t="n">
        <f aca="false">E254/D254*100</f>
        <v>100</v>
      </c>
      <c r="H254" s="53" t="s">
        <v>590</v>
      </c>
      <c r="I254" s="34"/>
    </row>
    <row r="255" customFormat="false" ht="47.95" hidden="false" customHeight="true" outlineLevel="0" collapsed="false">
      <c r="A255" s="46" t="s">
        <v>588</v>
      </c>
      <c r="B255" s="47" t="s">
        <v>591</v>
      </c>
      <c r="C255" s="31"/>
      <c r="D255" s="31" t="n">
        <v>1454545</v>
      </c>
      <c r="E255" s="31" t="n">
        <v>1454545</v>
      </c>
      <c r="F255" s="27" t="e">
        <f aca="false">E255/C255*100</f>
        <v>#DIV/0!</v>
      </c>
      <c r="G255" s="28" t="n">
        <f aca="false">E255/D255*100</f>
        <v>100</v>
      </c>
      <c r="H255" s="53" t="s">
        <v>590</v>
      </c>
      <c r="I255" s="34"/>
    </row>
    <row r="256" customFormat="false" ht="110.25" hidden="false" customHeight="false" outlineLevel="0" collapsed="false">
      <c r="A256" s="54" t="s">
        <v>592</v>
      </c>
      <c r="B256" s="66" t="s">
        <v>593</v>
      </c>
      <c r="C256" s="22" t="n">
        <f aca="false">C257</f>
        <v>0</v>
      </c>
      <c r="D256" s="22" t="n">
        <f aca="false">D257</f>
        <v>9620000</v>
      </c>
      <c r="E256" s="22" t="n">
        <f aca="false">E257</f>
        <v>9620000</v>
      </c>
      <c r="F256" s="27" t="e">
        <f aca="false">E256/C256*100</f>
        <v>#DIV/0!</v>
      </c>
      <c r="G256" s="28" t="n">
        <f aca="false">E256/D256*100</f>
        <v>100</v>
      </c>
      <c r="H256" s="25" t="s">
        <v>14</v>
      </c>
      <c r="I256" s="25" t="s">
        <v>14</v>
      </c>
    </row>
    <row r="257" customFormat="false" ht="126" hidden="false" customHeight="false" outlineLevel="0" collapsed="false">
      <c r="A257" s="54" t="s">
        <v>594</v>
      </c>
      <c r="B257" s="66" t="s">
        <v>595</v>
      </c>
      <c r="C257" s="31" t="n">
        <f aca="false">C258</f>
        <v>0</v>
      </c>
      <c r="D257" s="31" t="n">
        <f aca="false">D258</f>
        <v>9620000</v>
      </c>
      <c r="E257" s="31" t="n">
        <f aca="false">E258</f>
        <v>9620000</v>
      </c>
      <c r="F257" s="27" t="e">
        <f aca="false">E257/C257*100</f>
        <v>#DIV/0!</v>
      </c>
      <c r="G257" s="28" t="n">
        <f aca="false">E257/D257*100</f>
        <v>100</v>
      </c>
      <c r="H257" s="25" t="s">
        <v>14</v>
      </c>
      <c r="I257" s="25" t="s">
        <v>14</v>
      </c>
    </row>
    <row r="258" customFormat="false" ht="31.5" hidden="false" customHeight="false" outlineLevel="0" collapsed="false">
      <c r="A258" s="46" t="s">
        <v>596</v>
      </c>
      <c r="B258" s="47" t="s">
        <v>597</v>
      </c>
      <c r="C258" s="31" t="n">
        <f aca="false">C259</f>
        <v>0</v>
      </c>
      <c r="D258" s="31" t="n">
        <f aca="false">D259</f>
        <v>9620000</v>
      </c>
      <c r="E258" s="31" t="n">
        <f aca="false">E259</f>
        <v>9620000</v>
      </c>
      <c r="F258" s="27" t="e">
        <f aca="false">E258/C258*100</f>
        <v>#DIV/0!</v>
      </c>
      <c r="G258" s="28" t="n">
        <f aca="false">E258/D258*100</f>
        <v>100</v>
      </c>
      <c r="H258" s="25" t="s">
        <v>14</v>
      </c>
      <c r="I258" s="25" t="s">
        <v>14</v>
      </c>
    </row>
    <row r="259" customFormat="false" ht="102.95" hidden="false" customHeight="false" outlineLevel="0" collapsed="false">
      <c r="A259" s="46" t="s">
        <v>598</v>
      </c>
      <c r="B259" s="47" t="s">
        <v>599</v>
      </c>
      <c r="C259" s="31"/>
      <c r="D259" s="31" t="n">
        <v>9620000</v>
      </c>
      <c r="E259" s="31" t="n">
        <v>9620000</v>
      </c>
      <c r="F259" s="27" t="e">
        <f aca="false">E259/C259*100</f>
        <v>#DIV/0!</v>
      </c>
      <c r="G259" s="28" t="n">
        <f aca="false">E259/D259*100</f>
        <v>100</v>
      </c>
      <c r="H259" s="38" t="s">
        <v>600</v>
      </c>
      <c r="I259" s="34"/>
    </row>
    <row r="260" customFormat="false" ht="31.5" hidden="false" customHeight="false" outlineLevel="0" collapsed="false">
      <c r="A260" s="54" t="s">
        <v>601</v>
      </c>
      <c r="B260" s="66" t="s">
        <v>602</v>
      </c>
      <c r="C260" s="22" t="n">
        <f aca="false">C261</f>
        <v>0</v>
      </c>
      <c r="D260" s="22" t="n">
        <f aca="false">D261</f>
        <v>58243888.75</v>
      </c>
      <c r="E260" s="22" t="n">
        <f aca="false">E261</f>
        <v>54412423.36</v>
      </c>
      <c r="F260" s="27" t="e">
        <f aca="false">E260/C260*100</f>
        <v>#DIV/0!</v>
      </c>
      <c r="G260" s="28" t="n">
        <f aca="false">E260/D260*100</f>
        <v>93.4216868546574</v>
      </c>
      <c r="H260" s="25" t="s">
        <v>14</v>
      </c>
      <c r="I260" s="25" t="s">
        <v>14</v>
      </c>
    </row>
    <row r="261" customFormat="false" ht="31.5" hidden="false" customHeight="false" outlineLevel="0" collapsed="false">
      <c r="A261" s="54" t="s">
        <v>603</v>
      </c>
      <c r="B261" s="66" t="s">
        <v>604</v>
      </c>
      <c r="C261" s="31" t="n">
        <f aca="false">C262</f>
        <v>0</v>
      </c>
      <c r="D261" s="31" t="n">
        <f aca="false">D262</f>
        <v>58243888.75</v>
      </c>
      <c r="E261" s="31" t="n">
        <f aca="false">E262</f>
        <v>54412423.36</v>
      </c>
      <c r="F261" s="27" t="e">
        <f aca="false">E261/C261*100</f>
        <v>#DIV/0!</v>
      </c>
      <c r="G261" s="28" t="n">
        <f aca="false">E261/D261*100</f>
        <v>93.4216868546574</v>
      </c>
      <c r="H261" s="25" t="s">
        <v>14</v>
      </c>
      <c r="I261" s="25" t="s">
        <v>14</v>
      </c>
    </row>
    <row r="262" customFormat="false" ht="31.5" hidden="false" customHeight="false" outlineLevel="0" collapsed="false">
      <c r="A262" s="46" t="s">
        <v>583</v>
      </c>
      <c r="B262" s="47" t="s">
        <v>605</v>
      </c>
      <c r="C262" s="31" t="n">
        <f aca="false">C263+C264+C265+C266</f>
        <v>0</v>
      </c>
      <c r="D262" s="31" t="n">
        <f aca="false">D263+D264+D265+D266</f>
        <v>58243888.75</v>
      </c>
      <c r="E262" s="31" t="n">
        <f aca="false">E263+E264+E265+E266</f>
        <v>54412423.36</v>
      </c>
      <c r="F262" s="27" t="e">
        <f aca="false">E262/C262*100</f>
        <v>#DIV/0!</v>
      </c>
      <c r="G262" s="28" t="n">
        <f aca="false">E262/D262*100</f>
        <v>93.4216868546574</v>
      </c>
      <c r="H262" s="25" t="s">
        <v>14</v>
      </c>
      <c r="I262" s="25" t="s">
        <v>14</v>
      </c>
    </row>
    <row r="263" customFormat="false" ht="36.2" hidden="false" customHeight="true" outlineLevel="0" collapsed="false">
      <c r="A263" s="46" t="s">
        <v>606</v>
      </c>
      <c r="B263" s="47" t="s">
        <v>607</v>
      </c>
      <c r="C263" s="31"/>
      <c r="D263" s="31" t="n">
        <v>11587172.99</v>
      </c>
      <c r="E263" s="31" t="n">
        <v>10633476.2</v>
      </c>
      <c r="F263" s="27" t="e">
        <f aca="false">E263/C263*100</f>
        <v>#DIV/0!</v>
      </c>
      <c r="G263" s="28" t="n">
        <f aca="false">E263/D263*100</f>
        <v>91.76937471441</v>
      </c>
      <c r="H263" s="53" t="s">
        <v>608</v>
      </c>
      <c r="I263" s="70" t="s">
        <v>609</v>
      </c>
    </row>
    <row r="264" customFormat="false" ht="35.15" hidden="false" customHeight="true" outlineLevel="0" collapsed="false">
      <c r="A264" s="46" t="s">
        <v>610</v>
      </c>
      <c r="B264" s="47" t="s">
        <v>611</v>
      </c>
      <c r="C264" s="31"/>
      <c r="D264" s="31" t="n">
        <v>4000000</v>
      </c>
      <c r="E264" s="31" t="n">
        <v>2817358.82</v>
      </c>
      <c r="F264" s="27" t="e">
        <f aca="false">E264/C264*100</f>
        <v>#DIV/0!</v>
      </c>
      <c r="G264" s="28" t="n">
        <f aca="false">E264/D264*100</f>
        <v>70.4339705</v>
      </c>
      <c r="H264" s="53" t="s">
        <v>608</v>
      </c>
      <c r="I264" s="70" t="s">
        <v>609</v>
      </c>
    </row>
    <row r="265" customFormat="false" ht="31.95" hidden="false" customHeight="true" outlineLevel="0" collapsed="false">
      <c r="A265" s="46" t="s">
        <v>216</v>
      </c>
      <c r="B265" s="47" t="s">
        <v>612</v>
      </c>
      <c r="C265" s="31"/>
      <c r="D265" s="31" t="n">
        <v>37984915.76</v>
      </c>
      <c r="E265" s="31" t="n">
        <v>36289788.34</v>
      </c>
      <c r="F265" s="27" t="e">
        <f aca="false">E265/C265*100</f>
        <v>#DIV/0!</v>
      </c>
      <c r="G265" s="28" t="n">
        <f aca="false">E265/D265*100</f>
        <v>95.5373669097746</v>
      </c>
      <c r="H265" s="53" t="s">
        <v>608</v>
      </c>
      <c r="I265" s="70"/>
    </row>
    <row r="266" customFormat="false" ht="38.35" hidden="false" customHeight="false" outlineLevel="0" collapsed="false">
      <c r="A266" s="46" t="s">
        <v>613</v>
      </c>
      <c r="B266" s="47" t="s">
        <v>614</v>
      </c>
      <c r="C266" s="31"/>
      <c r="D266" s="31" t="n">
        <v>4671800</v>
      </c>
      <c r="E266" s="31" t="n">
        <v>4671800</v>
      </c>
      <c r="F266" s="27" t="e">
        <f aca="false">E266/C266*100</f>
        <v>#DIV/0!</v>
      </c>
      <c r="G266" s="28" t="n">
        <f aca="false">E266/D266*100</f>
        <v>100</v>
      </c>
      <c r="H266" s="53" t="s">
        <v>615</v>
      </c>
      <c r="I266" s="70"/>
    </row>
    <row r="267" customFormat="false" ht="94.5" hidden="false" customHeight="false" outlineLevel="0" collapsed="false">
      <c r="A267" s="101" t="s">
        <v>616</v>
      </c>
      <c r="B267" s="66" t="s">
        <v>617</v>
      </c>
      <c r="C267" s="22" t="n">
        <f aca="false">C268</f>
        <v>0</v>
      </c>
      <c r="D267" s="22" t="n">
        <f aca="false">D268</f>
        <v>12000</v>
      </c>
      <c r="E267" s="22" t="n">
        <f aca="false">E268</f>
        <v>0</v>
      </c>
      <c r="F267" s="27" t="e">
        <f aca="false">E267/C267*100</f>
        <v>#DIV/0!</v>
      </c>
      <c r="G267" s="28" t="n">
        <f aca="false">E267/D267*100</f>
        <v>0</v>
      </c>
      <c r="H267" s="25" t="s">
        <v>14</v>
      </c>
      <c r="I267" s="25" t="s">
        <v>14</v>
      </c>
    </row>
    <row r="268" customFormat="false" ht="94.5" hidden="false" customHeight="false" outlineLevel="0" collapsed="false">
      <c r="A268" s="101" t="s">
        <v>618</v>
      </c>
      <c r="B268" s="66" t="s">
        <v>619</v>
      </c>
      <c r="C268" s="31" t="n">
        <f aca="false">C269</f>
        <v>0</v>
      </c>
      <c r="D268" s="31" t="n">
        <f aca="false">D269</f>
        <v>12000</v>
      </c>
      <c r="E268" s="31" t="n">
        <f aca="false">E269</f>
        <v>0</v>
      </c>
      <c r="F268" s="27" t="e">
        <f aca="false">E268/C268*100</f>
        <v>#DIV/0!</v>
      </c>
      <c r="G268" s="28" t="n">
        <f aca="false">E268/D268*100</f>
        <v>0</v>
      </c>
      <c r="H268" s="25" t="s">
        <v>14</v>
      </c>
      <c r="I268" s="25" t="s">
        <v>14</v>
      </c>
    </row>
    <row r="269" customFormat="false" ht="63" hidden="false" customHeight="false" outlineLevel="0" collapsed="false">
      <c r="A269" s="102" t="s">
        <v>620</v>
      </c>
      <c r="B269" s="103" t="s">
        <v>621</v>
      </c>
      <c r="C269" s="31" t="n">
        <f aca="false">C270</f>
        <v>0</v>
      </c>
      <c r="D269" s="31" t="n">
        <f aca="false">D270</f>
        <v>12000</v>
      </c>
      <c r="E269" s="31" t="n">
        <f aca="false">E270</f>
        <v>0</v>
      </c>
      <c r="F269" s="27" t="e">
        <f aca="false">E269/C269*100</f>
        <v>#DIV/0!</v>
      </c>
      <c r="G269" s="28" t="n">
        <f aca="false">E269/D269*100</f>
        <v>0</v>
      </c>
      <c r="H269" s="25" t="s">
        <v>14</v>
      </c>
      <c r="I269" s="25" t="s">
        <v>14</v>
      </c>
    </row>
    <row r="270" customFormat="false" ht="63" hidden="false" customHeight="false" outlineLevel="0" collapsed="false">
      <c r="A270" s="102" t="s">
        <v>622</v>
      </c>
      <c r="B270" s="47" t="s">
        <v>623</v>
      </c>
      <c r="C270" s="31"/>
      <c r="D270" s="31" t="n">
        <v>12000</v>
      </c>
      <c r="E270" s="31" t="n">
        <v>0</v>
      </c>
      <c r="F270" s="27" t="e">
        <f aca="false">E270/C270*100</f>
        <v>#DIV/0!</v>
      </c>
      <c r="G270" s="28" t="n">
        <f aca="false">E270/D270*100</f>
        <v>0</v>
      </c>
      <c r="H270" s="38" t="s">
        <v>624</v>
      </c>
      <c r="I270" s="104" t="s">
        <v>625</v>
      </c>
    </row>
    <row r="271" customFormat="false" ht="15.75" hidden="false" customHeight="false" outlineLevel="0" collapsed="false">
      <c r="A271" s="20" t="s">
        <v>626</v>
      </c>
      <c r="B271" s="21" t="s">
        <v>627</v>
      </c>
      <c r="C271" s="22" t="n">
        <f aca="false">C5+C9+C65+C85+C93+C100+C109+C125+C136+C140+C144+C148+C154+C161+C165+C169+C173+C200+C204+C208+C212+C226+C230+C234+C239+C245+C256+C260+C267</f>
        <v>1544100589.62</v>
      </c>
      <c r="D271" s="22" t="n">
        <f aca="false">D5+D9+D65+D85+D93+D100+D109+D125+D136+D140+D144+D148+D154+D161+D165+D169+D173+D200+D204+D208+D212+D226+D230+D234+D239+D245+D256+D260+D267</f>
        <v>1948621371</v>
      </c>
      <c r="E271" s="22" t="n">
        <f aca="false">E5+E9+E65+E85+E93+E100+E109+E125+E136+E140+E144+E148+E154+E161+E165+E169+E173+E200+E204+E208+E212+E226+E230+E234+E239+E245+E256+E260+E267</f>
        <v>1910999401.06</v>
      </c>
      <c r="F271" s="27" t="n">
        <f aca="false">E271/C271*100</f>
        <v>123.761328368529</v>
      </c>
      <c r="G271" s="28" t="n">
        <f aca="false">E271/D271*100</f>
        <v>98.0693032263783</v>
      </c>
      <c r="H271" s="25" t="s">
        <v>14</v>
      </c>
      <c r="I271" s="36" t="s">
        <v>14</v>
      </c>
    </row>
    <row r="272" customFormat="false" ht="31.5" hidden="false" customHeight="false" outlineLevel="0" collapsed="false">
      <c r="A272" s="20" t="s">
        <v>628</v>
      </c>
      <c r="B272" s="21" t="s">
        <v>629</v>
      </c>
      <c r="C272" s="22" t="n">
        <f aca="false">C273</f>
        <v>177473202.24</v>
      </c>
      <c r="D272" s="22" t="n">
        <f aca="false">D273</f>
        <v>208662444.28</v>
      </c>
      <c r="E272" s="22" t="n">
        <f aca="false">E273</f>
        <v>202631121.58</v>
      </c>
      <c r="F272" s="27" t="n">
        <f aca="false">E272/C272*100</f>
        <v>114.175615823948</v>
      </c>
      <c r="G272" s="28" t="n">
        <f aca="false">E272/D272*100</f>
        <v>97.1095312715178</v>
      </c>
      <c r="H272" s="25" t="s">
        <v>14</v>
      </c>
      <c r="I272" s="36" t="s">
        <v>14</v>
      </c>
    </row>
    <row r="273" customFormat="false" ht="31.5" hidden="false" customHeight="false" outlineLevel="0" collapsed="false">
      <c r="A273" s="20" t="s">
        <v>630</v>
      </c>
      <c r="B273" s="21" t="s">
        <v>631</v>
      </c>
      <c r="C273" s="22" t="n">
        <f aca="false">C274</f>
        <v>177473202.24</v>
      </c>
      <c r="D273" s="22" t="n">
        <f aca="false">D274</f>
        <v>208662444.28</v>
      </c>
      <c r="E273" s="22" t="n">
        <f aca="false">E274</f>
        <v>202631121.58</v>
      </c>
      <c r="F273" s="27" t="n">
        <f aca="false">E273/C273*100</f>
        <v>114.175615823948</v>
      </c>
      <c r="G273" s="28" t="n">
        <f aca="false">E273/D273*100</f>
        <v>97.1095312715178</v>
      </c>
      <c r="H273" s="25" t="s">
        <v>14</v>
      </c>
      <c r="I273" s="51" t="s">
        <v>14</v>
      </c>
    </row>
    <row r="274" customFormat="false" ht="15.75" hidden="false" customHeight="false" outlineLevel="0" collapsed="false">
      <c r="A274" s="60" t="s">
        <v>632</v>
      </c>
      <c r="B274" s="105" t="s">
        <v>633</v>
      </c>
      <c r="C274" s="22" t="n">
        <f aca="false">SUM(C275:C296)</f>
        <v>177473202.24</v>
      </c>
      <c r="D274" s="22" t="n">
        <f aca="false">SUM(D275:D296)</f>
        <v>208662444.28</v>
      </c>
      <c r="E274" s="22" t="n">
        <f aca="false">SUM(E275:E296)</f>
        <v>202631121.58</v>
      </c>
      <c r="F274" s="27" t="n">
        <f aca="false">E274/C274*100</f>
        <v>114.175615823948</v>
      </c>
      <c r="G274" s="28" t="n">
        <f aca="false">E274/D274*100</f>
        <v>97.1095312715178</v>
      </c>
      <c r="H274" s="25" t="s">
        <v>14</v>
      </c>
      <c r="I274" s="51" t="s">
        <v>14</v>
      </c>
    </row>
    <row r="275" customFormat="false" ht="16.5" hidden="false" customHeight="false" outlineLevel="0" collapsed="false">
      <c r="A275" s="32" t="s">
        <v>634</v>
      </c>
      <c r="B275" s="30" t="s">
        <v>635</v>
      </c>
      <c r="C275" s="31" t="n">
        <v>2767236</v>
      </c>
      <c r="D275" s="31" t="n">
        <v>4004153.82</v>
      </c>
      <c r="E275" s="31" t="n">
        <v>3946316.92</v>
      </c>
      <c r="F275" s="27" t="n">
        <f aca="false">E275/C275*100</f>
        <v>142.608614516434</v>
      </c>
      <c r="G275" s="28" t="n">
        <f aca="false">E275/D275*100</f>
        <v>98.5555774678007</v>
      </c>
      <c r="H275" s="28" t="s">
        <v>636</v>
      </c>
      <c r="I275" s="106"/>
    </row>
    <row r="276" customFormat="false" ht="47.25" hidden="false" customHeight="false" outlineLevel="0" collapsed="false">
      <c r="A276" s="107" t="s">
        <v>637</v>
      </c>
      <c r="B276" s="30" t="s">
        <v>638</v>
      </c>
      <c r="C276" s="31" t="n">
        <v>89030044</v>
      </c>
      <c r="D276" s="31" t="n">
        <v>134723571</v>
      </c>
      <c r="E276" s="31" t="n">
        <v>134602663.13</v>
      </c>
      <c r="F276" s="27" t="n">
        <f aca="false">E276/C276*100</f>
        <v>151.187910375513</v>
      </c>
      <c r="G276" s="28" t="n">
        <f aca="false">E276/D276*100</f>
        <v>99.9102548506527</v>
      </c>
      <c r="H276" s="28" t="s">
        <v>636</v>
      </c>
      <c r="I276" s="70"/>
    </row>
    <row r="277" customFormat="false" ht="31.5" hidden="false" customHeight="false" outlineLevel="0" collapsed="false">
      <c r="A277" s="32" t="s">
        <v>639</v>
      </c>
      <c r="B277" s="30" t="s">
        <v>640</v>
      </c>
      <c r="C277" s="31" t="n">
        <v>2663000</v>
      </c>
      <c r="D277" s="31" t="n">
        <v>3362919</v>
      </c>
      <c r="E277" s="31" t="n">
        <v>3362919</v>
      </c>
      <c r="F277" s="27" t="n">
        <f aca="false">E277/C277*100</f>
        <v>126.283101764927</v>
      </c>
      <c r="G277" s="28" t="n">
        <f aca="false">E277/D277*100</f>
        <v>100</v>
      </c>
      <c r="H277" s="28" t="s">
        <v>455</v>
      </c>
      <c r="I277" s="70"/>
    </row>
    <row r="278" customFormat="false" ht="31.5" hidden="false" customHeight="false" outlineLevel="0" collapsed="false">
      <c r="A278" s="32" t="s">
        <v>641</v>
      </c>
      <c r="B278" s="30" t="s">
        <v>642</v>
      </c>
      <c r="C278" s="31" t="n">
        <v>1487200</v>
      </c>
      <c r="D278" s="31" t="n">
        <v>1832346.55</v>
      </c>
      <c r="E278" s="31" t="n">
        <v>1832346.55</v>
      </c>
      <c r="F278" s="27" t="n">
        <f aca="false">E278/C278*100</f>
        <v>123.207809978483</v>
      </c>
      <c r="G278" s="28" t="n">
        <f aca="false">E278/D278*100</f>
        <v>100</v>
      </c>
      <c r="H278" s="28" t="s">
        <v>455</v>
      </c>
      <c r="I278" s="70"/>
    </row>
    <row r="279" customFormat="false" ht="63.75" hidden="false" customHeight="false" outlineLevel="0" collapsed="false">
      <c r="A279" s="32" t="s">
        <v>643</v>
      </c>
      <c r="B279" s="30" t="s">
        <v>644</v>
      </c>
      <c r="C279" s="31" t="n">
        <v>300000</v>
      </c>
      <c r="D279" s="31" t="n">
        <v>465000</v>
      </c>
      <c r="E279" s="31" t="n">
        <v>412530</v>
      </c>
      <c r="F279" s="27" t="n">
        <f aca="false">E279/C279*100</f>
        <v>137.51</v>
      </c>
      <c r="G279" s="28" t="n">
        <f aca="false">E279/D279*100</f>
        <v>88.7161290322581</v>
      </c>
      <c r="H279" s="28" t="s">
        <v>636</v>
      </c>
      <c r="I279" s="108" t="s">
        <v>645</v>
      </c>
    </row>
    <row r="280" customFormat="false" ht="141" hidden="false" customHeight="false" outlineLevel="0" collapsed="false">
      <c r="A280" s="32" t="s">
        <v>646</v>
      </c>
      <c r="B280" s="30" t="s">
        <v>647</v>
      </c>
      <c r="C280" s="31" t="n">
        <v>21000000</v>
      </c>
      <c r="D280" s="31" t="n">
        <v>1765269.15</v>
      </c>
      <c r="E280" s="31" t="n">
        <v>0</v>
      </c>
      <c r="F280" s="27" t="n">
        <f aca="false">E280/C280*100</f>
        <v>0</v>
      </c>
      <c r="G280" s="28" t="n">
        <f aca="false">E280/D280*100</f>
        <v>0</v>
      </c>
      <c r="H280" s="38" t="s">
        <v>648</v>
      </c>
      <c r="I280" s="104" t="s">
        <v>649</v>
      </c>
    </row>
    <row r="281" customFormat="false" ht="48" hidden="false" customHeight="false" outlineLevel="0" collapsed="false">
      <c r="A281" s="109" t="s">
        <v>404</v>
      </c>
      <c r="B281" s="47" t="s">
        <v>650</v>
      </c>
      <c r="C281" s="31"/>
      <c r="D281" s="31" t="n">
        <v>3143380.31</v>
      </c>
      <c r="E281" s="31" t="n">
        <v>3143377.9</v>
      </c>
      <c r="F281" s="27" t="e">
        <f aca="false">E281/C281*100</f>
        <v>#DIV/0!</v>
      </c>
      <c r="G281" s="28" t="n">
        <f aca="false">E281/D281*100</f>
        <v>99.9999233309443</v>
      </c>
      <c r="H281" s="38" t="s">
        <v>651</v>
      </c>
      <c r="I281" s="45"/>
    </row>
    <row r="282" customFormat="false" ht="63" hidden="false" customHeight="false" outlineLevel="0" collapsed="false">
      <c r="A282" s="102" t="s">
        <v>652</v>
      </c>
      <c r="B282" s="110" t="s">
        <v>653</v>
      </c>
      <c r="C282" s="31"/>
      <c r="D282" s="31" t="n">
        <v>150000</v>
      </c>
      <c r="E282" s="31" t="n">
        <v>0</v>
      </c>
      <c r="F282" s="27" t="e">
        <f aca="false">E282/C282*100</f>
        <v>#DIV/0!</v>
      </c>
      <c r="G282" s="28" t="n">
        <f aca="false">E282/D282*100</f>
        <v>0</v>
      </c>
      <c r="H282" s="28" t="s">
        <v>654</v>
      </c>
      <c r="I282" s="104" t="s">
        <v>649</v>
      </c>
    </row>
    <row r="283" customFormat="false" ht="90" hidden="false" customHeight="false" outlineLevel="0" collapsed="false">
      <c r="A283" s="46" t="s">
        <v>655</v>
      </c>
      <c r="B283" s="47" t="s">
        <v>656</v>
      </c>
      <c r="C283" s="31"/>
      <c r="D283" s="31" t="n">
        <v>3700000</v>
      </c>
      <c r="E283" s="31" t="n">
        <v>3700000</v>
      </c>
      <c r="F283" s="27" t="e">
        <f aca="false">E283/C283*100</f>
        <v>#DIV/0!</v>
      </c>
      <c r="G283" s="28" t="n">
        <f aca="false">E283/D283*100</f>
        <v>100</v>
      </c>
      <c r="H283" s="38" t="s">
        <v>657</v>
      </c>
      <c r="I283" s="45"/>
    </row>
    <row r="284" customFormat="false" ht="31.5" hidden="false" customHeight="false" outlineLevel="0" collapsed="false">
      <c r="A284" s="32" t="s">
        <v>658</v>
      </c>
      <c r="B284" s="30" t="s">
        <v>659</v>
      </c>
      <c r="C284" s="31" t="n">
        <v>5824230.9</v>
      </c>
      <c r="D284" s="31" t="n">
        <v>7028703.97</v>
      </c>
      <c r="E284" s="31" t="n">
        <v>6670024.31</v>
      </c>
      <c r="F284" s="27" t="n">
        <f aca="false">E284/C284*100</f>
        <v>114.521975940205</v>
      </c>
      <c r="G284" s="28" t="n">
        <f aca="false">E284/D284*100</f>
        <v>94.896930336931</v>
      </c>
      <c r="H284" s="38" t="s">
        <v>660</v>
      </c>
      <c r="I284" s="28" t="s">
        <v>660</v>
      </c>
    </row>
    <row r="285" customFormat="false" ht="47.25" hidden="false" customHeight="false" outlineLevel="0" collapsed="false">
      <c r="A285" s="32" t="s">
        <v>661</v>
      </c>
      <c r="B285" s="30" t="s">
        <v>662</v>
      </c>
      <c r="C285" s="31" t="n">
        <v>2706768</v>
      </c>
      <c r="D285" s="31" t="n">
        <v>2395032</v>
      </c>
      <c r="E285" s="31" t="n">
        <v>2395032</v>
      </c>
      <c r="F285" s="27" t="n">
        <f aca="false">E285/C285*100</f>
        <v>88.4830912734302</v>
      </c>
      <c r="G285" s="28" t="n">
        <f aca="false">E285/D285*100</f>
        <v>100</v>
      </c>
      <c r="H285" s="38" t="s">
        <v>564</v>
      </c>
      <c r="I285" s="70"/>
    </row>
    <row r="286" customFormat="false" ht="63" hidden="false" customHeight="false" outlineLevel="0" collapsed="false">
      <c r="A286" s="32" t="s">
        <v>663</v>
      </c>
      <c r="B286" s="30" t="s">
        <v>664</v>
      </c>
      <c r="C286" s="31" t="n">
        <v>6520</v>
      </c>
      <c r="D286" s="31" t="n">
        <v>23821</v>
      </c>
      <c r="E286" s="31" t="n">
        <v>23821</v>
      </c>
      <c r="F286" s="27" t="n">
        <f aca="false">E286/C286*100</f>
        <v>365.352760736196</v>
      </c>
      <c r="G286" s="28" t="n">
        <f aca="false">E286/D286*100</f>
        <v>100</v>
      </c>
      <c r="H286" s="38" t="s">
        <v>665</v>
      </c>
      <c r="I286" s="45"/>
    </row>
    <row r="287" customFormat="false" ht="47.25" hidden="false" customHeight="false" outlineLevel="0" collapsed="false">
      <c r="A287" s="32" t="s">
        <v>666</v>
      </c>
      <c r="B287" s="30" t="s">
        <v>667</v>
      </c>
      <c r="C287" s="31" t="n">
        <v>1532764</v>
      </c>
      <c r="D287" s="31" t="n">
        <v>1447646</v>
      </c>
      <c r="E287" s="31" t="n">
        <v>1447646</v>
      </c>
      <c r="F287" s="27" t="n">
        <f aca="false">E287/C287*100</f>
        <v>94.4467641463396</v>
      </c>
      <c r="G287" s="28" t="n">
        <f aca="false">E287/D287*100</f>
        <v>100</v>
      </c>
      <c r="H287" s="38" t="s">
        <v>665</v>
      </c>
      <c r="I287" s="70"/>
    </row>
    <row r="288" customFormat="false" ht="31.5" hidden="false" customHeight="false" outlineLevel="0" collapsed="false">
      <c r="A288" s="32" t="s">
        <v>668</v>
      </c>
      <c r="B288" s="30" t="s">
        <v>669</v>
      </c>
      <c r="C288" s="31" t="n">
        <v>1700820</v>
      </c>
      <c r="D288" s="31" t="n">
        <v>1673105</v>
      </c>
      <c r="E288" s="31" t="n">
        <v>1673105</v>
      </c>
      <c r="F288" s="27" t="n">
        <f aca="false">E288/C288*100</f>
        <v>98.3704918803871</v>
      </c>
      <c r="G288" s="28" t="n">
        <f aca="false">E288/D288*100</f>
        <v>100</v>
      </c>
      <c r="H288" s="28"/>
      <c r="I288" s="45"/>
    </row>
    <row r="289" customFormat="false" ht="47.25" hidden="false" customHeight="false" outlineLevel="0" collapsed="false">
      <c r="A289" s="32" t="s">
        <v>670</v>
      </c>
      <c r="B289" s="30" t="s">
        <v>671</v>
      </c>
      <c r="C289" s="31" t="n">
        <v>1241409</v>
      </c>
      <c r="D289" s="31" t="n">
        <v>1241409</v>
      </c>
      <c r="E289" s="31" t="n">
        <v>1241409</v>
      </c>
      <c r="F289" s="27" t="n">
        <f aca="false">E289/C289*100</f>
        <v>100</v>
      </c>
      <c r="G289" s="28" t="n">
        <f aca="false">E289/D289*100</f>
        <v>100</v>
      </c>
      <c r="H289" s="28"/>
      <c r="I289" s="70"/>
    </row>
    <row r="290" customFormat="false" ht="63" hidden="false" customHeight="false" outlineLevel="0" collapsed="false">
      <c r="A290" s="32" t="s">
        <v>672</v>
      </c>
      <c r="B290" s="30" t="s">
        <v>673</v>
      </c>
      <c r="C290" s="31" t="n">
        <v>3136562.64</v>
      </c>
      <c r="D290" s="31" t="n">
        <v>4934125.81</v>
      </c>
      <c r="E290" s="31" t="n">
        <v>3666567.97</v>
      </c>
      <c r="F290" s="27" t="n">
        <f aca="false">E290/C290*100</f>
        <v>116.897648503522</v>
      </c>
      <c r="G290" s="28" t="n">
        <f aca="false">E290/D290*100</f>
        <v>74.3103867065765</v>
      </c>
      <c r="H290" s="38" t="s">
        <v>564</v>
      </c>
      <c r="I290" s="34" t="s">
        <v>674</v>
      </c>
    </row>
    <row r="291" customFormat="false" ht="63" hidden="false" customHeight="false" outlineLevel="0" collapsed="false">
      <c r="A291" s="37" t="s">
        <v>675</v>
      </c>
      <c r="B291" s="30" t="s">
        <v>676</v>
      </c>
      <c r="C291" s="31" t="n">
        <v>38493667.23</v>
      </c>
      <c r="D291" s="31" t="n">
        <v>30964767.2</v>
      </c>
      <c r="E291" s="31" t="n">
        <v>29649607.02</v>
      </c>
      <c r="F291" s="27" t="n">
        <f aca="false">E291/C291*100</f>
        <v>77.0246358780091</v>
      </c>
      <c r="G291" s="28" t="n">
        <f aca="false">E291/D291*100</f>
        <v>95.7527205952965</v>
      </c>
      <c r="H291" s="38" t="s">
        <v>564</v>
      </c>
      <c r="I291" s="34" t="s">
        <v>674</v>
      </c>
    </row>
    <row r="292" customFormat="false" ht="47.25" hidden="false" customHeight="false" outlineLevel="0" collapsed="false">
      <c r="A292" s="32" t="s">
        <v>677</v>
      </c>
      <c r="B292" s="30" t="s">
        <v>678</v>
      </c>
      <c r="C292" s="31" t="n">
        <v>1219473</v>
      </c>
      <c r="D292" s="31" t="n">
        <v>1208033</v>
      </c>
      <c r="E292" s="31" t="n">
        <v>267981.39</v>
      </c>
      <c r="F292" s="27" t="n">
        <f aca="false">E292/C292*100</f>
        <v>21.9751802622936</v>
      </c>
      <c r="G292" s="28" t="n">
        <f aca="false">E292/D292*100</f>
        <v>22.183283900357</v>
      </c>
      <c r="H292" s="38" t="s">
        <v>564</v>
      </c>
      <c r="I292" s="104" t="s">
        <v>679</v>
      </c>
    </row>
    <row r="293" customFormat="false" ht="63" hidden="false" customHeight="false" outlineLevel="0" collapsed="false">
      <c r="A293" s="41" t="s">
        <v>680</v>
      </c>
      <c r="B293" s="30" t="s">
        <v>681</v>
      </c>
      <c r="C293" s="31" t="n">
        <v>144.39</v>
      </c>
      <c r="D293" s="31" t="n">
        <v>144.39</v>
      </c>
      <c r="E293" s="31" t="n">
        <v>144.39</v>
      </c>
      <c r="F293" s="27" t="n">
        <f aca="false">E293/C293*100</f>
        <v>100</v>
      </c>
      <c r="G293" s="28" t="n">
        <f aca="false">E293/D293*100</f>
        <v>100</v>
      </c>
      <c r="H293" s="28"/>
      <c r="I293" s="45"/>
    </row>
    <row r="294" customFormat="false" ht="63" hidden="false" customHeight="false" outlineLevel="0" collapsed="false">
      <c r="A294" s="37" t="s">
        <v>682</v>
      </c>
      <c r="B294" s="30" t="s">
        <v>683</v>
      </c>
      <c r="C294" s="31" t="n">
        <v>3387.08</v>
      </c>
      <c r="D294" s="31" t="n">
        <v>3387.08</v>
      </c>
      <c r="E294" s="31" t="n">
        <v>0</v>
      </c>
      <c r="F294" s="27" t="n">
        <f aca="false">E294/C294*100</f>
        <v>0</v>
      </c>
      <c r="G294" s="28" t="n">
        <f aca="false">E294/D294*100</f>
        <v>0</v>
      </c>
      <c r="H294" s="104" t="s">
        <v>649</v>
      </c>
      <c r="I294" s="104" t="s">
        <v>649</v>
      </c>
    </row>
    <row r="295" customFormat="false" ht="47.25" hidden="false" customHeight="false" outlineLevel="0" collapsed="false">
      <c r="A295" s="32" t="s">
        <v>684</v>
      </c>
      <c r="B295" s="30" t="s">
        <v>685</v>
      </c>
      <c r="C295" s="31" t="n">
        <v>3910733</v>
      </c>
      <c r="D295" s="31" t="n">
        <v>3874325</v>
      </c>
      <c r="E295" s="31" t="n">
        <v>3874325</v>
      </c>
      <c r="F295" s="27" t="n">
        <f aca="false">E295/C295*100</f>
        <v>99.0690236331654</v>
      </c>
      <c r="G295" s="28" t="n">
        <f aca="false">E295/D295*100</f>
        <v>100</v>
      </c>
      <c r="H295" s="28"/>
      <c r="I295" s="45"/>
    </row>
    <row r="296" customFormat="false" ht="78.75" hidden="false" customHeight="false" outlineLevel="0" collapsed="false">
      <c r="A296" s="32" t="s">
        <v>686</v>
      </c>
      <c r="B296" s="111" t="s">
        <v>687</v>
      </c>
      <c r="C296" s="31" t="n">
        <v>449243</v>
      </c>
      <c r="D296" s="31" t="n">
        <v>721305</v>
      </c>
      <c r="E296" s="31" t="n">
        <v>721305</v>
      </c>
      <c r="F296" s="27" t="n">
        <f aca="false">E296/C296*100</f>
        <v>160.560097764462</v>
      </c>
      <c r="G296" s="28" t="n">
        <f aca="false">E296/D296*100</f>
        <v>100</v>
      </c>
      <c r="H296" s="38" t="s">
        <v>665</v>
      </c>
      <c r="I296" s="70"/>
    </row>
    <row r="297" customFormat="false" ht="15.75" hidden="false" customHeight="false" outlineLevel="0" collapsed="false">
      <c r="A297" s="112" t="s">
        <v>688</v>
      </c>
      <c r="B297" s="112"/>
      <c r="C297" s="113" t="n">
        <f aca="false">C271+C272</f>
        <v>1721573791.86</v>
      </c>
      <c r="D297" s="113" t="n">
        <f aca="false">D271+D272</f>
        <v>2157283815.28</v>
      </c>
      <c r="E297" s="113" t="n">
        <f aca="false">E271+E272</f>
        <v>2113630522.64</v>
      </c>
      <c r="F297" s="27"/>
      <c r="G297" s="28"/>
      <c r="H297" s="28"/>
      <c r="I297" s="114"/>
    </row>
    <row r="298" customFormat="false" ht="15.75" hidden="false" customHeight="false" outlineLevel="0" collapsed="false">
      <c r="I298" s="115"/>
    </row>
    <row r="299" customFormat="false" ht="15.75" hidden="false" customHeight="false" outlineLevel="0" collapsed="false">
      <c r="D299" s="2"/>
      <c r="I299" s="115"/>
    </row>
    <row r="300" customFormat="false" ht="15.75" hidden="false" customHeight="false" outlineLevel="0" collapsed="false">
      <c r="D300" s="2"/>
      <c r="I300" s="115"/>
    </row>
    <row r="301" customFormat="false" ht="15.75" hidden="false" customHeight="false" outlineLevel="0" collapsed="false">
      <c r="B301" s="116"/>
      <c r="I301" s="115"/>
    </row>
    <row r="302" customFormat="false" ht="15.75" hidden="false" customHeight="false" outlineLevel="0" collapsed="false">
      <c r="I302" s="115"/>
    </row>
    <row r="303" customFormat="false" ht="15.75" hidden="false" customHeight="false" outlineLevel="0" collapsed="false">
      <c r="I303" s="115"/>
    </row>
    <row r="304" customFormat="false" ht="15.75" hidden="false" customHeight="false" outlineLevel="0" collapsed="false">
      <c r="I304" s="115"/>
    </row>
    <row r="305" customFormat="false" ht="15.75" hidden="false" customHeight="false" outlineLevel="0" collapsed="false">
      <c r="I305" s="115"/>
    </row>
    <row r="306" customFormat="false" ht="15.75" hidden="false" customHeight="false" outlineLevel="0" collapsed="false">
      <c r="I306" s="115"/>
    </row>
    <row r="307" customFormat="false" ht="15.75" hidden="false" customHeight="false" outlineLevel="0" collapsed="false">
      <c r="I307" s="115"/>
    </row>
    <row r="308" customFormat="false" ht="15.75" hidden="false" customHeight="false" outlineLevel="0" collapsed="false">
      <c r="I308" s="115"/>
    </row>
    <row r="309" customFormat="false" ht="15.75" hidden="false" customHeight="false" outlineLevel="0" collapsed="false">
      <c r="I309" s="115"/>
    </row>
    <row r="310" customFormat="false" ht="15.75" hidden="false" customHeight="false" outlineLevel="0" collapsed="false">
      <c r="I310" s="115"/>
    </row>
    <row r="311" customFormat="false" ht="15.75" hidden="false" customHeight="false" outlineLevel="0" collapsed="false">
      <c r="I311" s="115"/>
    </row>
    <row r="312" customFormat="false" ht="15.75" hidden="false" customHeight="false" outlineLevel="0" collapsed="false">
      <c r="I312" s="115"/>
    </row>
    <row r="313" customFormat="false" ht="15.75" hidden="false" customHeight="false" outlineLevel="0" collapsed="false">
      <c r="I313" s="115"/>
    </row>
    <row r="314" customFormat="false" ht="15.75" hidden="false" customHeight="false" outlineLevel="0" collapsed="false">
      <c r="I314" s="115"/>
    </row>
    <row r="315" customFormat="false" ht="15.75" hidden="false" customHeight="false" outlineLevel="0" collapsed="false">
      <c r="I315" s="115"/>
    </row>
    <row r="316" customFormat="false" ht="15.75" hidden="false" customHeight="false" outlineLevel="0" collapsed="false">
      <c r="I316" s="115"/>
    </row>
    <row r="317" customFormat="false" ht="15.75" hidden="false" customHeight="false" outlineLevel="0" collapsed="false">
      <c r="I317" s="115"/>
    </row>
    <row r="318" customFormat="false" ht="15.75" hidden="false" customHeight="false" outlineLevel="0" collapsed="false">
      <c r="I318" s="115"/>
    </row>
    <row r="319" customFormat="false" ht="15.75" hidden="false" customHeight="false" outlineLevel="0" collapsed="false">
      <c r="I319" s="115"/>
    </row>
    <row r="320" customFormat="false" ht="15.75" hidden="false" customHeight="false" outlineLevel="0" collapsed="false">
      <c r="I320" s="115"/>
    </row>
    <row r="321" customFormat="false" ht="15.75" hidden="false" customHeight="false" outlineLevel="0" collapsed="false">
      <c r="I321" s="115"/>
    </row>
    <row r="322" customFormat="false" ht="15.75" hidden="false" customHeight="false" outlineLevel="0" collapsed="false">
      <c r="I322" s="115"/>
    </row>
    <row r="323" customFormat="false" ht="15.75" hidden="false" customHeight="false" outlineLevel="0" collapsed="false">
      <c r="I323" s="115"/>
    </row>
    <row r="324" customFormat="false" ht="15.75" hidden="false" customHeight="false" outlineLevel="0" collapsed="false">
      <c r="I324" s="115"/>
    </row>
    <row r="325" customFormat="false" ht="15.75" hidden="false" customHeight="false" outlineLevel="0" collapsed="false">
      <c r="I325" s="115"/>
    </row>
    <row r="326" customFormat="false" ht="15.75" hidden="false" customHeight="false" outlineLevel="0" collapsed="false">
      <c r="I326" s="115"/>
    </row>
    <row r="327" customFormat="false" ht="15.75" hidden="false" customHeight="false" outlineLevel="0" collapsed="false">
      <c r="I327" s="115"/>
    </row>
    <row r="328" customFormat="false" ht="15.75" hidden="false" customHeight="false" outlineLevel="0" collapsed="false">
      <c r="I328" s="115"/>
    </row>
    <row r="329" customFormat="false" ht="15.75" hidden="false" customHeight="false" outlineLevel="0" collapsed="false">
      <c r="I329" s="115"/>
    </row>
    <row r="330" customFormat="false" ht="15.75" hidden="false" customHeight="false" outlineLevel="0" collapsed="false">
      <c r="I330" s="115"/>
    </row>
    <row r="331" customFormat="false" ht="15.75" hidden="false" customHeight="false" outlineLevel="0" collapsed="false">
      <c r="I331" s="115"/>
    </row>
    <row r="332" customFormat="false" ht="15.75" hidden="false" customHeight="false" outlineLevel="0" collapsed="false">
      <c r="I332" s="115"/>
    </row>
    <row r="333" customFormat="false" ht="15.75" hidden="false" customHeight="false" outlineLevel="0" collapsed="false">
      <c r="I333" s="115"/>
    </row>
    <row r="334" customFormat="false" ht="15.75" hidden="false" customHeight="false" outlineLevel="0" collapsed="false">
      <c r="I334" s="115"/>
    </row>
    <row r="335" customFormat="false" ht="15.75" hidden="false" customHeight="false" outlineLevel="0" collapsed="false">
      <c r="I335" s="115"/>
    </row>
    <row r="336" customFormat="false" ht="15.75" hidden="false" customHeight="false" outlineLevel="0" collapsed="false">
      <c r="I336" s="115"/>
    </row>
    <row r="337" customFormat="false" ht="15.75" hidden="false" customHeight="false" outlineLevel="0" collapsed="false">
      <c r="I337" s="115"/>
    </row>
    <row r="338" customFormat="false" ht="15.75" hidden="false" customHeight="false" outlineLevel="0" collapsed="false">
      <c r="I338" s="115"/>
    </row>
    <row r="339" customFormat="false" ht="15.75" hidden="false" customHeight="false" outlineLevel="0" collapsed="false">
      <c r="I339" s="115"/>
    </row>
    <row r="340" customFormat="false" ht="15.75" hidden="false" customHeight="false" outlineLevel="0" collapsed="false">
      <c r="I340" s="115"/>
    </row>
    <row r="341" customFormat="false" ht="15.75" hidden="false" customHeight="false" outlineLevel="0" collapsed="false">
      <c r="I341" s="115"/>
    </row>
    <row r="342" customFormat="false" ht="15.75" hidden="false" customHeight="false" outlineLevel="0" collapsed="false">
      <c r="I342" s="115"/>
    </row>
    <row r="343" customFormat="false" ht="15.75" hidden="false" customHeight="false" outlineLevel="0" collapsed="false">
      <c r="I343" s="115"/>
    </row>
    <row r="344" customFormat="false" ht="15.75" hidden="false" customHeight="false" outlineLevel="0" collapsed="false">
      <c r="I344" s="115"/>
    </row>
    <row r="345" customFormat="false" ht="15.75" hidden="false" customHeight="false" outlineLevel="0" collapsed="false">
      <c r="I345" s="115"/>
    </row>
    <row r="346" customFormat="false" ht="15.75" hidden="false" customHeight="false" outlineLevel="0" collapsed="false">
      <c r="I346" s="115"/>
    </row>
    <row r="347" customFormat="false" ht="15.75" hidden="false" customHeight="false" outlineLevel="0" collapsed="false">
      <c r="I347" s="115"/>
    </row>
    <row r="348" customFormat="false" ht="15.75" hidden="false" customHeight="false" outlineLevel="0" collapsed="false">
      <c r="I348" s="115"/>
    </row>
    <row r="349" customFormat="false" ht="15.75" hidden="false" customHeight="false" outlineLevel="0" collapsed="false">
      <c r="I349" s="115"/>
    </row>
    <row r="350" customFormat="false" ht="15.75" hidden="false" customHeight="false" outlineLevel="0" collapsed="false">
      <c r="I350" s="115"/>
    </row>
    <row r="351" customFormat="false" ht="15.75" hidden="false" customHeight="false" outlineLevel="0" collapsed="false">
      <c r="I351" s="115"/>
    </row>
    <row r="352" customFormat="false" ht="15.75" hidden="false" customHeight="false" outlineLevel="0" collapsed="false">
      <c r="I352" s="115"/>
    </row>
    <row r="353" customFormat="false" ht="15.75" hidden="false" customHeight="false" outlineLevel="0" collapsed="false">
      <c r="I353" s="115"/>
    </row>
    <row r="354" customFormat="false" ht="15.75" hidden="false" customHeight="false" outlineLevel="0" collapsed="false">
      <c r="I354" s="115"/>
    </row>
    <row r="355" customFormat="false" ht="15.75" hidden="false" customHeight="false" outlineLevel="0" collapsed="false">
      <c r="I355" s="115"/>
    </row>
    <row r="356" customFormat="false" ht="15.75" hidden="false" customHeight="false" outlineLevel="0" collapsed="false">
      <c r="I356" s="115"/>
    </row>
    <row r="357" customFormat="false" ht="15.75" hidden="false" customHeight="false" outlineLevel="0" collapsed="false">
      <c r="I357" s="115"/>
    </row>
    <row r="358" customFormat="false" ht="15.75" hidden="false" customHeight="false" outlineLevel="0" collapsed="false">
      <c r="I358" s="115"/>
    </row>
    <row r="359" customFormat="false" ht="15.75" hidden="false" customHeight="false" outlineLevel="0" collapsed="false">
      <c r="I359" s="115"/>
    </row>
    <row r="360" customFormat="false" ht="15.75" hidden="false" customHeight="false" outlineLevel="0" collapsed="false">
      <c r="I360" s="115"/>
    </row>
    <row r="361" customFormat="false" ht="15.75" hidden="false" customHeight="false" outlineLevel="0" collapsed="false">
      <c r="I361" s="115"/>
    </row>
    <row r="362" customFormat="false" ht="15.75" hidden="false" customHeight="false" outlineLevel="0" collapsed="false">
      <c r="I362" s="115"/>
    </row>
    <row r="363" customFormat="false" ht="15.75" hidden="false" customHeight="false" outlineLevel="0" collapsed="false">
      <c r="I363" s="115"/>
    </row>
    <row r="364" customFormat="false" ht="15.75" hidden="false" customHeight="false" outlineLevel="0" collapsed="false">
      <c r="I364" s="115"/>
    </row>
    <row r="365" customFormat="false" ht="15.75" hidden="false" customHeight="false" outlineLevel="0" collapsed="false">
      <c r="I365" s="115"/>
    </row>
    <row r="366" customFormat="false" ht="15.75" hidden="false" customHeight="false" outlineLevel="0" collapsed="false">
      <c r="I366" s="115"/>
    </row>
    <row r="367" customFormat="false" ht="15.75" hidden="false" customHeight="false" outlineLevel="0" collapsed="false">
      <c r="I367" s="115"/>
    </row>
    <row r="368" customFormat="false" ht="15.75" hidden="false" customHeight="false" outlineLevel="0" collapsed="false">
      <c r="I368" s="115"/>
    </row>
    <row r="369" customFormat="false" ht="15.75" hidden="false" customHeight="false" outlineLevel="0" collapsed="false">
      <c r="I369" s="115"/>
    </row>
    <row r="370" customFormat="false" ht="15.75" hidden="false" customHeight="false" outlineLevel="0" collapsed="false">
      <c r="I370" s="115"/>
    </row>
    <row r="371" customFormat="false" ht="15.75" hidden="false" customHeight="false" outlineLevel="0" collapsed="false">
      <c r="I371" s="115"/>
    </row>
    <row r="372" customFormat="false" ht="15.75" hidden="false" customHeight="false" outlineLevel="0" collapsed="false">
      <c r="I372" s="115"/>
    </row>
    <row r="373" customFormat="false" ht="15.75" hidden="false" customHeight="false" outlineLevel="0" collapsed="false">
      <c r="I373" s="115"/>
    </row>
    <row r="374" customFormat="false" ht="15.75" hidden="false" customHeight="false" outlineLevel="0" collapsed="false">
      <c r="I374" s="115"/>
    </row>
    <row r="375" customFormat="false" ht="15.75" hidden="false" customHeight="false" outlineLevel="0" collapsed="false">
      <c r="I375" s="115"/>
    </row>
    <row r="376" customFormat="false" ht="15.75" hidden="false" customHeight="false" outlineLevel="0" collapsed="false">
      <c r="I376" s="115"/>
    </row>
    <row r="377" customFormat="false" ht="15.75" hidden="false" customHeight="false" outlineLevel="0" collapsed="false">
      <c r="I377" s="115"/>
    </row>
    <row r="378" customFormat="false" ht="15.75" hidden="false" customHeight="false" outlineLevel="0" collapsed="false">
      <c r="I378" s="115"/>
    </row>
    <row r="379" customFormat="false" ht="15.75" hidden="false" customHeight="false" outlineLevel="0" collapsed="false">
      <c r="I379" s="115"/>
    </row>
    <row r="380" customFormat="false" ht="15.75" hidden="false" customHeight="false" outlineLevel="0" collapsed="false">
      <c r="I380" s="115"/>
    </row>
    <row r="381" customFormat="false" ht="15.75" hidden="false" customHeight="false" outlineLevel="0" collapsed="false">
      <c r="I381" s="115"/>
    </row>
    <row r="382" customFormat="false" ht="15.75" hidden="false" customHeight="false" outlineLevel="0" collapsed="false">
      <c r="I382" s="115"/>
    </row>
    <row r="383" customFormat="false" ht="15.75" hidden="false" customHeight="false" outlineLevel="0" collapsed="false">
      <c r="I383" s="115"/>
    </row>
    <row r="384" customFormat="false" ht="15.75" hidden="false" customHeight="false" outlineLevel="0" collapsed="false">
      <c r="I384" s="115"/>
    </row>
    <row r="385" customFormat="false" ht="15.75" hidden="false" customHeight="false" outlineLevel="0" collapsed="false">
      <c r="I385" s="115"/>
    </row>
    <row r="386" customFormat="false" ht="15.75" hidden="false" customHeight="false" outlineLevel="0" collapsed="false">
      <c r="I386" s="115"/>
    </row>
    <row r="387" customFormat="false" ht="15.75" hidden="false" customHeight="false" outlineLevel="0" collapsed="false">
      <c r="I387" s="115"/>
    </row>
    <row r="388" customFormat="false" ht="15.75" hidden="false" customHeight="false" outlineLevel="0" collapsed="false">
      <c r="I388" s="115"/>
    </row>
    <row r="389" customFormat="false" ht="15.75" hidden="false" customHeight="false" outlineLevel="0" collapsed="false">
      <c r="I389" s="115"/>
    </row>
    <row r="390" customFormat="false" ht="15.75" hidden="false" customHeight="false" outlineLevel="0" collapsed="false">
      <c r="I390" s="115"/>
    </row>
    <row r="391" customFormat="false" ht="15.75" hidden="false" customHeight="false" outlineLevel="0" collapsed="false">
      <c r="I391" s="115"/>
    </row>
    <row r="392" customFormat="false" ht="15.75" hidden="false" customHeight="false" outlineLevel="0" collapsed="false">
      <c r="I392" s="115"/>
    </row>
    <row r="393" customFormat="false" ht="15.75" hidden="false" customHeight="false" outlineLevel="0" collapsed="false">
      <c r="I393" s="115"/>
    </row>
    <row r="394" customFormat="false" ht="15.75" hidden="false" customHeight="false" outlineLevel="0" collapsed="false">
      <c r="I394" s="115"/>
    </row>
    <row r="395" customFormat="false" ht="15.75" hidden="false" customHeight="false" outlineLevel="0" collapsed="false">
      <c r="I395" s="115"/>
    </row>
    <row r="396" customFormat="false" ht="15.75" hidden="false" customHeight="false" outlineLevel="0" collapsed="false">
      <c r="I396" s="115"/>
    </row>
    <row r="397" customFormat="false" ht="15.75" hidden="false" customHeight="false" outlineLevel="0" collapsed="false">
      <c r="I397" s="115"/>
    </row>
    <row r="398" customFormat="false" ht="15.75" hidden="false" customHeight="false" outlineLevel="0" collapsed="false">
      <c r="I398" s="115"/>
    </row>
    <row r="399" customFormat="false" ht="15.75" hidden="false" customHeight="false" outlineLevel="0" collapsed="false">
      <c r="I399" s="115"/>
    </row>
    <row r="400" customFormat="false" ht="15.75" hidden="false" customHeight="false" outlineLevel="0" collapsed="false">
      <c r="I400" s="115"/>
    </row>
    <row r="401" customFormat="false" ht="15.75" hidden="false" customHeight="false" outlineLevel="0" collapsed="false">
      <c r="I401" s="115"/>
    </row>
    <row r="402" customFormat="false" ht="15.75" hidden="false" customHeight="false" outlineLevel="0" collapsed="false">
      <c r="I402" s="115"/>
    </row>
    <row r="403" customFormat="false" ht="15.75" hidden="false" customHeight="false" outlineLevel="0" collapsed="false">
      <c r="I403" s="115"/>
    </row>
    <row r="404" customFormat="false" ht="15.75" hidden="false" customHeight="false" outlineLevel="0" collapsed="false">
      <c r="I404" s="115"/>
    </row>
    <row r="405" customFormat="false" ht="15.75" hidden="false" customHeight="false" outlineLevel="0" collapsed="false">
      <c r="I405" s="115"/>
    </row>
    <row r="406" customFormat="false" ht="15.75" hidden="false" customHeight="false" outlineLevel="0" collapsed="false">
      <c r="I406" s="115"/>
    </row>
    <row r="407" customFormat="false" ht="15.75" hidden="false" customHeight="false" outlineLevel="0" collapsed="false">
      <c r="I407" s="115"/>
    </row>
    <row r="408" customFormat="false" ht="15.75" hidden="false" customHeight="false" outlineLevel="0" collapsed="false">
      <c r="I408" s="115"/>
    </row>
    <row r="409" customFormat="false" ht="15.75" hidden="false" customHeight="false" outlineLevel="0" collapsed="false">
      <c r="I409" s="115"/>
    </row>
    <row r="410" customFormat="false" ht="15.75" hidden="false" customHeight="false" outlineLevel="0" collapsed="false">
      <c r="I410" s="115"/>
    </row>
    <row r="411" customFormat="false" ht="15.75" hidden="false" customHeight="false" outlineLevel="0" collapsed="false">
      <c r="I411" s="115"/>
    </row>
    <row r="412" customFormat="false" ht="15.75" hidden="false" customHeight="false" outlineLevel="0" collapsed="false">
      <c r="I412" s="115"/>
    </row>
    <row r="413" customFormat="false" ht="15.75" hidden="false" customHeight="false" outlineLevel="0" collapsed="false">
      <c r="I413" s="115"/>
    </row>
    <row r="414" customFormat="false" ht="15.75" hidden="false" customHeight="false" outlineLevel="0" collapsed="false">
      <c r="I414" s="115"/>
    </row>
    <row r="415" customFormat="false" ht="15.75" hidden="false" customHeight="false" outlineLevel="0" collapsed="false">
      <c r="I415" s="115"/>
    </row>
    <row r="416" customFormat="false" ht="15.75" hidden="false" customHeight="false" outlineLevel="0" collapsed="false">
      <c r="I416" s="115"/>
    </row>
    <row r="417" customFormat="false" ht="15.75" hidden="false" customHeight="false" outlineLevel="0" collapsed="false">
      <c r="I417" s="115"/>
    </row>
    <row r="418" customFormat="false" ht="15.75" hidden="false" customHeight="false" outlineLevel="0" collapsed="false">
      <c r="I418" s="115"/>
    </row>
    <row r="419" customFormat="false" ht="15.75" hidden="false" customHeight="false" outlineLevel="0" collapsed="false">
      <c r="I419" s="115"/>
    </row>
    <row r="420" customFormat="false" ht="15.75" hidden="false" customHeight="false" outlineLevel="0" collapsed="false">
      <c r="I420" s="115"/>
    </row>
    <row r="421" customFormat="false" ht="15.75" hidden="false" customHeight="false" outlineLevel="0" collapsed="false">
      <c r="I421" s="115"/>
    </row>
    <row r="422" customFormat="false" ht="15.75" hidden="false" customHeight="false" outlineLevel="0" collapsed="false">
      <c r="I422" s="115"/>
    </row>
    <row r="423" customFormat="false" ht="15.75" hidden="false" customHeight="false" outlineLevel="0" collapsed="false">
      <c r="I423" s="115"/>
    </row>
    <row r="424" customFormat="false" ht="15.75" hidden="false" customHeight="false" outlineLevel="0" collapsed="false">
      <c r="I424" s="115"/>
    </row>
    <row r="425" customFormat="false" ht="15.75" hidden="false" customHeight="false" outlineLevel="0" collapsed="false">
      <c r="I425" s="115"/>
    </row>
    <row r="426" customFormat="false" ht="15.75" hidden="false" customHeight="false" outlineLevel="0" collapsed="false">
      <c r="I426" s="115"/>
    </row>
    <row r="427" customFormat="false" ht="15.75" hidden="false" customHeight="false" outlineLevel="0" collapsed="false">
      <c r="I427" s="115"/>
    </row>
    <row r="428" customFormat="false" ht="15.75" hidden="false" customHeight="false" outlineLevel="0" collapsed="false">
      <c r="I428" s="115"/>
    </row>
    <row r="429" customFormat="false" ht="15.75" hidden="false" customHeight="false" outlineLevel="0" collapsed="false">
      <c r="I429" s="115"/>
    </row>
    <row r="430" customFormat="false" ht="15.75" hidden="false" customHeight="false" outlineLevel="0" collapsed="false">
      <c r="I430" s="115"/>
    </row>
    <row r="431" customFormat="false" ht="15.75" hidden="false" customHeight="false" outlineLevel="0" collapsed="false">
      <c r="I431" s="115"/>
    </row>
    <row r="432" customFormat="false" ht="15.75" hidden="false" customHeight="false" outlineLevel="0" collapsed="false">
      <c r="I432" s="115"/>
    </row>
    <row r="433" customFormat="false" ht="15.75" hidden="false" customHeight="false" outlineLevel="0" collapsed="false">
      <c r="I433" s="115"/>
    </row>
    <row r="434" customFormat="false" ht="15.75" hidden="false" customHeight="false" outlineLevel="0" collapsed="false">
      <c r="I434" s="115"/>
    </row>
    <row r="435" customFormat="false" ht="15.75" hidden="false" customHeight="false" outlineLevel="0" collapsed="false">
      <c r="I435" s="115"/>
    </row>
    <row r="436" customFormat="false" ht="15.75" hidden="false" customHeight="false" outlineLevel="0" collapsed="false">
      <c r="I436" s="115"/>
    </row>
    <row r="437" customFormat="false" ht="15.75" hidden="false" customHeight="false" outlineLevel="0" collapsed="false">
      <c r="I437" s="115"/>
    </row>
    <row r="438" customFormat="false" ht="15.75" hidden="false" customHeight="false" outlineLevel="0" collapsed="false">
      <c r="I438" s="115"/>
    </row>
    <row r="439" customFormat="false" ht="15.75" hidden="false" customHeight="false" outlineLevel="0" collapsed="false">
      <c r="I439" s="115"/>
    </row>
    <row r="440" customFormat="false" ht="15.75" hidden="false" customHeight="false" outlineLevel="0" collapsed="false">
      <c r="I440" s="115"/>
    </row>
    <row r="441" customFormat="false" ht="15.75" hidden="false" customHeight="false" outlineLevel="0" collapsed="false">
      <c r="I441" s="115"/>
    </row>
    <row r="442" customFormat="false" ht="15.75" hidden="false" customHeight="false" outlineLevel="0" collapsed="false">
      <c r="I442" s="115"/>
    </row>
    <row r="443" customFormat="false" ht="15.75" hidden="false" customHeight="false" outlineLevel="0" collapsed="false">
      <c r="I443" s="115"/>
    </row>
    <row r="444" customFormat="false" ht="15.75" hidden="false" customHeight="false" outlineLevel="0" collapsed="false">
      <c r="I444" s="115"/>
    </row>
    <row r="445" customFormat="false" ht="15.75" hidden="false" customHeight="false" outlineLevel="0" collapsed="false">
      <c r="I445" s="115"/>
    </row>
    <row r="446" customFormat="false" ht="15.75" hidden="false" customHeight="false" outlineLevel="0" collapsed="false">
      <c r="I446" s="115"/>
    </row>
    <row r="447" customFormat="false" ht="15.75" hidden="false" customHeight="false" outlineLevel="0" collapsed="false">
      <c r="I447" s="115"/>
    </row>
    <row r="448" customFormat="false" ht="15.75" hidden="false" customHeight="false" outlineLevel="0" collapsed="false">
      <c r="I448" s="115"/>
    </row>
    <row r="449" customFormat="false" ht="15.75" hidden="false" customHeight="false" outlineLevel="0" collapsed="false">
      <c r="I449" s="115"/>
    </row>
    <row r="450" customFormat="false" ht="15.75" hidden="false" customHeight="false" outlineLevel="0" collapsed="false">
      <c r="I450" s="115"/>
    </row>
    <row r="451" customFormat="false" ht="15.75" hidden="false" customHeight="false" outlineLevel="0" collapsed="false">
      <c r="I451" s="115"/>
    </row>
    <row r="452" customFormat="false" ht="15.75" hidden="false" customHeight="false" outlineLevel="0" collapsed="false">
      <c r="I452" s="115"/>
    </row>
    <row r="453" customFormat="false" ht="15.75" hidden="false" customHeight="false" outlineLevel="0" collapsed="false">
      <c r="I453" s="115"/>
    </row>
    <row r="454" customFormat="false" ht="15.75" hidden="false" customHeight="false" outlineLevel="0" collapsed="false">
      <c r="I454" s="115"/>
    </row>
    <row r="455" customFormat="false" ht="15.75" hidden="false" customHeight="false" outlineLevel="0" collapsed="false">
      <c r="I455" s="115"/>
    </row>
    <row r="456" customFormat="false" ht="15.75" hidden="false" customHeight="false" outlineLevel="0" collapsed="false">
      <c r="I456" s="115"/>
    </row>
    <row r="457" customFormat="false" ht="15.75" hidden="false" customHeight="false" outlineLevel="0" collapsed="false">
      <c r="I457" s="115"/>
    </row>
    <row r="458" customFormat="false" ht="15.75" hidden="false" customHeight="false" outlineLevel="0" collapsed="false">
      <c r="I458" s="115"/>
    </row>
    <row r="459" customFormat="false" ht="15.75" hidden="false" customHeight="false" outlineLevel="0" collapsed="false">
      <c r="I459" s="115"/>
    </row>
    <row r="460" customFormat="false" ht="15.75" hidden="false" customHeight="false" outlineLevel="0" collapsed="false">
      <c r="I460" s="115"/>
    </row>
    <row r="461" customFormat="false" ht="15.75" hidden="false" customHeight="false" outlineLevel="0" collapsed="false">
      <c r="I461" s="115"/>
    </row>
    <row r="462" customFormat="false" ht="15.75" hidden="false" customHeight="false" outlineLevel="0" collapsed="false">
      <c r="I462" s="115"/>
    </row>
    <row r="463" customFormat="false" ht="15.75" hidden="false" customHeight="false" outlineLevel="0" collapsed="false">
      <c r="I463" s="115"/>
    </row>
    <row r="464" customFormat="false" ht="15.75" hidden="false" customHeight="false" outlineLevel="0" collapsed="false">
      <c r="I464" s="115"/>
    </row>
    <row r="465" customFormat="false" ht="15.75" hidden="false" customHeight="false" outlineLevel="0" collapsed="false">
      <c r="I465" s="115"/>
    </row>
    <row r="466" customFormat="false" ht="15.75" hidden="false" customHeight="false" outlineLevel="0" collapsed="false">
      <c r="I466" s="115"/>
    </row>
    <row r="467" customFormat="false" ht="15.75" hidden="false" customHeight="false" outlineLevel="0" collapsed="false">
      <c r="I467" s="115"/>
    </row>
    <row r="468" customFormat="false" ht="15.75" hidden="false" customHeight="false" outlineLevel="0" collapsed="false">
      <c r="I468" s="115"/>
    </row>
    <row r="469" customFormat="false" ht="15.75" hidden="false" customHeight="false" outlineLevel="0" collapsed="false">
      <c r="I469" s="115"/>
    </row>
    <row r="470" customFormat="false" ht="15.75" hidden="false" customHeight="false" outlineLevel="0" collapsed="false">
      <c r="I470" s="115"/>
    </row>
    <row r="471" customFormat="false" ht="15.75" hidden="false" customHeight="false" outlineLevel="0" collapsed="false">
      <c r="I471" s="115"/>
    </row>
    <row r="472" customFormat="false" ht="15.75" hidden="false" customHeight="false" outlineLevel="0" collapsed="false">
      <c r="I472" s="115"/>
    </row>
    <row r="473" customFormat="false" ht="15.75" hidden="false" customHeight="false" outlineLevel="0" collapsed="false">
      <c r="I473" s="115"/>
    </row>
    <row r="474" customFormat="false" ht="15.75" hidden="false" customHeight="false" outlineLevel="0" collapsed="false">
      <c r="I474" s="115"/>
    </row>
    <row r="475" customFormat="false" ht="15.75" hidden="false" customHeight="false" outlineLevel="0" collapsed="false">
      <c r="I475" s="115"/>
    </row>
    <row r="476" customFormat="false" ht="15.75" hidden="false" customHeight="false" outlineLevel="0" collapsed="false">
      <c r="I476" s="115"/>
    </row>
    <row r="477" customFormat="false" ht="15.75" hidden="false" customHeight="false" outlineLevel="0" collapsed="false">
      <c r="I477" s="115"/>
    </row>
    <row r="478" customFormat="false" ht="15.75" hidden="false" customHeight="false" outlineLevel="0" collapsed="false">
      <c r="I478" s="115"/>
    </row>
    <row r="479" customFormat="false" ht="15.75" hidden="false" customHeight="false" outlineLevel="0" collapsed="false">
      <c r="I479" s="115"/>
    </row>
    <row r="480" customFormat="false" ht="15.75" hidden="false" customHeight="false" outlineLevel="0" collapsed="false">
      <c r="I480" s="115"/>
    </row>
    <row r="481" customFormat="false" ht="15.75" hidden="false" customHeight="false" outlineLevel="0" collapsed="false">
      <c r="I481" s="115"/>
    </row>
    <row r="482" customFormat="false" ht="15.75" hidden="false" customHeight="false" outlineLevel="0" collapsed="false">
      <c r="I482" s="115"/>
    </row>
    <row r="483" customFormat="false" ht="15.75" hidden="false" customHeight="false" outlineLevel="0" collapsed="false">
      <c r="I483" s="115"/>
    </row>
    <row r="484" customFormat="false" ht="15.75" hidden="false" customHeight="false" outlineLevel="0" collapsed="false">
      <c r="I484" s="115"/>
    </row>
    <row r="485" customFormat="false" ht="15.75" hidden="false" customHeight="false" outlineLevel="0" collapsed="false">
      <c r="I485" s="115"/>
    </row>
    <row r="486" customFormat="false" ht="15.75" hidden="false" customHeight="false" outlineLevel="0" collapsed="false">
      <c r="I486" s="115"/>
    </row>
    <row r="487" customFormat="false" ht="15.75" hidden="false" customHeight="false" outlineLevel="0" collapsed="false">
      <c r="I487" s="115"/>
    </row>
    <row r="488" customFormat="false" ht="15.75" hidden="false" customHeight="false" outlineLevel="0" collapsed="false">
      <c r="I488" s="115"/>
    </row>
    <row r="489" customFormat="false" ht="15.75" hidden="false" customHeight="false" outlineLevel="0" collapsed="false">
      <c r="I489" s="115"/>
    </row>
    <row r="490" customFormat="false" ht="15.75" hidden="false" customHeight="false" outlineLevel="0" collapsed="false">
      <c r="I490" s="115"/>
    </row>
    <row r="491" customFormat="false" ht="15.75" hidden="false" customHeight="false" outlineLevel="0" collapsed="false">
      <c r="I491" s="115"/>
    </row>
    <row r="492" customFormat="false" ht="15.75" hidden="false" customHeight="false" outlineLevel="0" collapsed="false">
      <c r="I492" s="115"/>
    </row>
    <row r="493" customFormat="false" ht="15.75" hidden="false" customHeight="false" outlineLevel="0" collapsed="false">
      <c r="I493" s="115"/>
    </row>
    <row r="494" customFormat="false" ht="15.75" hidden="false" customHeight="false" outlineLevel="0" collapsed="false">
      <c r="I494" s="115"/>
    </row>
    <row r="495" customFormat="false" ht="15.75" hidden="false" customHeight="false" outlineLevel="0" collapsed="false">
      <c r="I495" s="115"/>
    </row>
    <row r="496" customFormat="false" ht="15.75" hidden="false" customHeight="false" outlineLevel="0" collapsed="false">
      <c r="I496" s="115"/>
    </row>
    <row r="497" customFormat="false" ht="15.75" hidden="false" customHeight="false" outlineLevel="0" collapsed="false">
      <c r="I497" s="115"/>
    </row>
    <row r="498" customFormat="false" ht="15.75" hidden="false" customHeight="false" outlineLevel="0" collapsed="false">
      <c r="I498" s="115"/>
    </row>
    <row r="499" customFormat="false" ht="15.75" hidden="false" customHeight="false" outlineLevel="0" collapsed="false">
      <c r="I499" s="115"/>
    </row>
    <row r="500" customFormat="false" ht="15.75" hidden="false" customHeight="false" outlineLevel="0" collapsed="false">
      <c r="I500" s="115"/>
    </row>
    <row r="501" customFormat="false" ht="15.75" hidden="false" customHeight="false" outlineLevel="0" collapsed="false">
      <c r="I501" s="115"/>
    </row>
    <row r="502" customFormat="false" ht="15.75" hidden="false" customHeight="false" outlineLevel="0" collapsed="false">
      <c r="I502" s="115"/>
    </row>
    <row r="503" customFormat="false" ht="15.75" hidden="false" customHeight="false" outlineLevel="0" collapsed="false">
      <c r="I503" s="115"/>
    </row>
    <row r="504" customFormat="false" ht="15.75" hidden="false" customHeight="false" outlineLevel="0" collapsed="false">
      <c r="I504" s="115"/>
    </row>
    <row r="505" customFormat="false" ht="15.75" hidden="false" customHeight="false" outlineLevel="0" collapsed="false">
      <c r="I505" s="115"/>
    </row>
    <row r="506" customFormat="false" ht="15.75" hidden="false" customHeight="false" outlineLevel="0" collapsed="false">
      <c r="I506" s="115"/>
    </row>
    <row r="507" customFormat="false" ht="15.75" hidden="false" customHeight="false" outlineLevel="0" collapsed="false">
      <c r="I507" s="115"/>
    </row>
    <row r="508" customFormat="false" ht="15.75" hidden="false" customHeight="false" outlineLevel="0" collapsed="false">
      <c r="I508" s="115"/>
    </row>
    <row r="509" customFormat="false" ht="15.75" hidden="false" customHeight="false" outlineLevel="0" collapsed="false">
      <c r="I509" s="115"/>
    </row>
    <row r="510" customFormat="false" ht="15.75" hidden="false" customHeight="false" outlineLevel="0" collapsed="false">
      <c r="I510" s="115"/>
    </row>
    <row r="511" customFormat="false" ht="15.75" hidden="false" customHeight="false" outlineLevel="0" collapsed="false">
      <c r="I511" s="115"/>
    </row>
    <row r="512" customFormat="false" ht="15.75" hidden="false" customHeight="false" outlineLevel="0" collapsed="false">
      <c r="I512" s="115"/>
    </row>
    <row r="513" customFormat="false" ht="15.75" hidden="false" customHeight="false" outlineLevel="0" collapsed="false">
      <c r="I513" s="115"/>
    </row>
    <row r="514" customFormat="false" ht="15.75" hidden="false" customHeight="false" outlineLevel="0" collapsed="false">
      <c r="I514" s="115"/>
    </row>
    <row r="515" customFormat="false" ht="15.75" hidden="false" customHeight="false" outlineLevel="0" collapsed="false">
      <c r="I515" s="115"/>
    </row>
    <row r="516" customFormat="false" ht="15.75" hidden="false" customHeight="false" outlineLevel="0" collapsed="false">
      <c r="I516" s="115"/>
    </row>
    <row r="517" customFormat="false" ht="15.75" hidden="false" customHeight="false" outlineLevel="0" collapsed="false">
      <c r="I517" s="115"/>
    </row>
    <row r="518" customFormat="false" ht="15.75" hidden="false" customHeight="false" outlineLevel="0" collapsed="false">
      <c r="I518" s="115"/>
    </row>
    <row r="519" customFormat="false" ht="15.75" hidden="false" customHeight="false" outlineLevel="0" collapsed="false">
      <c r="I519" s="115"/>
    </row>
    <row r="520" customFormat="false" ht="15.75" hidden="false" customHeight="false" outlineLevel="0" collapsed="false">
      <c r="I520" s="115"/>
    </row>
    <row r="521" customFormat="false" ht="15.75" hidden="false" customHeight="false" outlineLevel="0" collapsed="false">
      <c r="I521" s="115"/>
    </row>
    <row r="522" customFormat="false" ht="15.75" hidden="false" customHeight="false" outlineLevel="0" collapsed="false">
      <c r="I522" s="115"/>
    </row>
    <row r="523" customFormat="false" ht="15.75" hidden="false" customHeight="false" outlineLevel="0" collapsed="false">
      <c r="I523" s="115"/>
    </row>
    <row r="524" customFormat="false" ht="15.75" hidden="false" customHeight="false" outlineLevel="0" collapsed="false">
      <c r="I524" s="115"/>
    </row>
    <row r="525" customFormat="false" ht="15.75" hidden="false" customHeight="false" outlineLevel="0" collapsed="false">
      <c r="I525" s="115"/>
    </row>
    <row r="526" customFormat="false" ht="15.75" hidden="false" customHeight="false" outlineLevel="0" collapsed="false">
      <c r="I526" s="115"/>
    </row>
    <row r="527" customFormat="false" ht="15.75" hidden="false" customHeight="false" outlineLevel="0" collapsed="false">
      <c r="I527" s="115"/>
    </row>
    <row r="528" customFormat="false" ht="15.75" hidden="false" customHeight="false" outlineLevel="0" collapsed="false">
      <c r="I528" s="115"/>
    </row>
    <row r="529" customFormat="false" ht="15.75" hidden="false" customHeight="false" outlineLevel="0" collapsed="false">
      <c r="I529" s="115"/>
    </row>
    <row r="530" customFormat="false" ht="15.75" hidden="false" customHeight="false" outlineLevel="0" collapsed="false">
      <c r="I530" s="115"/>
    </row>
    <row r="531" customFormat="false" ht="15.75" hidden="false" customHeight="false" outlineLevel="0" collapsed="false">
      <c r="I531" s="115"/>
    </row>
    <row r="532" customFormat="false" ht="15.75" hidden="false" customHeight="false" outlineLevel="0" collapsed="false">
      <c r="I532" s="115"/>
    </row>
    <row r="533" customFormat="false" ht="15.75" hidden="false" customHeight="false" outlineLevel="0" collapsed="false">
      <c r="I533" s="115"/>
    </row>
    <row r="534" customFormat="false" ht="15.75" hidden="false" customHeight="false" outlineLevel="0" collapsed="false">
      <c r="I534" s="115"/>
    </row>
    <row r="535" customFormat="false" ht="15.75" hidden="false" customHeight="false" outlineLevel="0" collapsed="false">
      <c r="I535" s="115"/>
    </row>
    <row r="536" customFormat="false" ht="15.75" hidden="false" customHeight="false" outlineLevel="0" collapsed="false">
      <c r="I536" s="115"/>
    </row>
    <row r="537" customFormat="false" ht="15.75" hidden="false" customHeight="false" outlineLevel="0" collapsed="false">
      <c r="I537" s="115"/>
    </row>
    <row r="538" customFormat="false" ht="15.75" hidden="false" customHeight="false" outlineLevel="0" collapsed="false">
      <c r="I538" s="115"/>
    </row>
    <row r="539" customFormat="false" ht="15.75" hidden="false" customHeight="false" outlineLevel="0" collapsed="false">
      <c r="I539" s="115"/>
    </row>
    <row r="540" customFormat="false" ht="15.75" hidden="false" customHeight="false" outlineLevel="0" collapsed="false">
      <c r="I540" s="115"/>
    </row>
    <row r="541" customFormat="false" ht="15.75" hidden="false" customHeight="false" outlineLevel="0" collapsed="false">
      <c r="I541" s="115"/>
    </row>
    <row r="542" customFormat="false" ht="15.75" hidden="false" customHeight="false" outlineLevel="0" collapsed="false">
      <c r="I542" s="115"/>
    </row>
    <row r="543" customFormat="false" ht="15.75" hidden="false" customHeight="false" outlineLevel="0" collapsed="false">
      <c r="I543" s="115"/>
    </row>
    <row r="544" customFormat="false" ht="15.75" hidden="false" customHeight="false" outlineLevel="0" collapsed="false">
      <c r="I544" s="115"/>
    </row>
    <row r="545" customFormat="false" ht="15.75" hidden="false" customHeight="false" outlineLevel="0" collapsed="false">
      <c r="I545" s="115"/>
    </row>
    <row r="546" customFormat="false" ht="15.75" hidden="false" customHeight="false" outlineLevel="0" collapsed="false">
      <c r="I546" s="115"/>
    </row>
    <row r="547" customFormat="false" ht="15.75" hidden="false" customHeight="false" outlineLevel="0" collapsed="false">
      <c r="I547" s="115"/>
    </row>
  </sheetData>
  <autoFilter ref="A1:I297"/>
  <mergeCells count="4">
    <mergeCell ref="A1:I1"/>
    <mergeCell ref="A2:D2"/>
    <mergeCell ref="K5:M5"/>
    <mergeCell ref="A297:B297"/>
  </mergeCells>
  <printOptions headings="false" gridLines="false" gridLinesSet="true" horizontalCentered="false" verticalCentered="false"/>
  <pageMargins left="0.7875" right="0.39375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814</TotalTime>
  <Application>LibreOffice/7.6.7.2$Linux_X86_64 LibreOffice_project/60$Build-2</Application>
  <AppVersion>15.0000</AppVersion>
  <Company>MoBIL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2014-10-28T05:18:55Z</dcterms:created>
  <dc:creator>Admin</dc:creator>
  <dc:description/>
  <dc:language>ru-RU</dc:language>
  <cp:lastModifiedBy/>
  <dcterms:modified xsi:type="dcterms:W3CDTF">2025-04-15T16:23:03Z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