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ходы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<sst xmlns="http://schemas.openxmlformats.org/spreadsheetml/2006/main" count="174" uniqueCount="174">
  <si>
    <t xml:space="preserve">Сведения об исполнении бюджета Партизанского муниципального округа по доходам за 9 месяцев 2024 года                                                                                                            </t>
  </si>
  <si>
    <t xml:space="preserve"> Наименование показателя</t>
  </si>
  <si>
    <t xml:space="preserve">Код бюджетной классификации          (без указания кода главного администратора доходов бюджета)</t>
  </si>
  <si>
    <t xml:space="preserve">Утверждено Решением Думы ПМО от 14.12.2023 № 110 (в ред. Решения от 26.08.2024 № 220), руб.</t>
  </si>
  <si>
    <t xml:space="preserve">Фактически исполнено по состоянию на 01.10.2024, руб.</t>
  </si>
  <si>
    <t xml:space="preserve">% исполнение годового плана по состоянию на 01.10.2024</t>
  </si>
  <si>
    <t xml:space="preserve">Фактически исполнено по состоянию на 01.10.2023, 
 руб.</t>
  </si>
  <si>
    <t xml:space="preserve">Темп роста к соответствующему периоду прошлого года, 
%</t>
  </si>
  <si>
    <t xml:space="preserve">Темп роста к соответствующему периоду прошлого года,  %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</si>
  <si>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</si>
  <si>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</si>
  <si>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</si>
  <si>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</si>
  <si>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в том числе:</t>
  </si>
  <si>
    <t xml:space="preserve">  НАЛОГОВЫЕ И НЕНАЛОГОВЫЕ ДОХОДЫ</t>
  </si>
  <si>
    <t xml:space="preserve">1 00 00000 00 0000 000</t>
  </si>
  <si>
    <t xml:space="preserve">  НАЛОГИ НА ПРИБЫЛЬ, ДОХОДЫ</t>
  </si>
  <si>
    <t xml:space="preserve"> 1 01 00000 00 0000 000</t>
  </si>
  <si>
    <t xml:space="preserve">  Налог на доходы физических лиц</t>
  </si>
  <si>
    <t xml:space="preserve"> 1 01 02000 01 0000 110</t>
  </si>
  <si>
    <t xml:space="preserve">  НАЛОГИ НА ТОВАРЫ (РАБОТЫ, УСЛУГИ), РЕАЛИЗУЕМЫЕ НА ТЕРРИТОРИИ РОССИЙСКОЙ ФЕДЕРАЦИИ</t>
  </si>
  <si>
    <t xml:space="preserve">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</si>
  <si>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</si>
  <si>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1 03 02000 01 0000 110</t>
  </si>
  <si>
    <t xml:space="preserve">  НАЛОГИ НА СОВОКУПНЫЙ ДОХОД</t>
  </si>
  <si>
    <t xml:space="preserve">1 05 00000 00 0000 000</t>
  </si>
  <si>
    <t xml:space="preserve">  Налог, взимаемый в связи с применением упрощенной системы налогообложения</t>
  </si>
  <si>
    <t xml:space="preserve">1 05 01000 00 0000 110</t>
  </si>
  <si>
    <t xml:space="preserve">  Налог, взимаемый с налогоплательщиков, выбравших в качестве объекта налогообложения доходы</t>
  </si>
  <si>
    <t xml:space="preserve">1 05 01010 01 0000 110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</si>
  <si>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</si>
  <si>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1 05 01020 01 0000 110</t>
  </si>
  <si>
    <t xml:space="preserve">  Единый налог на вмененный доход для отдельных видов деятельности</t>
  </si>
  <si>
    <t xml:space="preserve">1 05 02000 02 0000 110</t>
  </si>
  <si>
    <t xml:space="preserve">  Единый сельскохозяйственный налог</t>
  </si>
  <si>
    <t xml:space="preserve">1 05 03000 01 0000 110</t>
  </si>
  <si>
    <t xml:space="preserve">  Налог, взимаемый в связи с применением патентной системы налогообложения</t>
  </si>
  <si>
    <t xml:space="preserve">1 05 04000 02 0000 110</t>
  </si>
  <si>
    <t xml:space="preserve">  НАЛОГИ НА ИМУЩЕСТВО</t>
  </si>
  <si>
    <t xml:space="preserve">1 06 00000 00 0000 000</t>
  </si>
  <si>
    <t xml:space="preserve">  Налог на имущество физических лиц</t>
  </si>
  <si>
    <t xml:space="preserve">1 06 01000 00 0000 110</t>
  </si>
  <si>
    <t xml:space="preserve">  Земельный налог</t>
  </si>
  <si>
    <t xml:space="preserve">1 06 06000 00 0000 110</t>
  </si>
  <si>
    <t xml:space="preserve">  Земельный налог с организаций</t>
  </si>
  <si>
    <t xml:space="preserve">1 06 06030 00 0000 110</t>
  </si>
  <si>
    <t xml:space="preserve">  Земельный налог с физических лиц</t>
  </si>
  <si>
    <t xml:space="preserve">1 06 06040 00 0000 110</t>
  </si>
  <si>
    <t xml:space="preserve">  ГОСУДАРСТВЕННАЯ ПОШЛИНА</t>
  </si>
  <si>
    <t xml:space="preserve">1 08 00000 00 0000 000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</si>
  <si>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</si>
  <si>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1 08 03000 01 0000 110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</si>
  <si>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</si>
  <si>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1 08 04000 01 0000 110</t>
  </si>
  <si>
    <t xml:space="preserve">  ЗАДОЛЖЕННОСТЬ И ПЕРЕРАСЧЕТЫ ПО ОТМЕНЕННЫМ НАЛОГАМ, СБОРАМ И ИНЫМ ОБЯЗАТЕЛЬНЫМ ПЛАТЕЖАМ</t>
  </si>
  <si>
    <t xml:space="preserve">1 09 00000 00 0000 000</t>
  </si>
  <si>
    <t xml:space="preserve">  Налоги на имущество</t>
  </si>
  <si>
    <t xml:space="preserve">1 09 04000 00 0000 110</t>
  </si>
  <si>
    <t xml:space="preserve">  Земельный налог (по обязательствам, возникшим до 1 января 2006 года)</t>
  </si>
  <si>
    <t xml:space="preserve">1 09 04050 00 0000 110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</si>
  <si>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</si>
  <si>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</si>
  <si>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</si>
  <si>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</si>
  <si>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</si>
  <si>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</si>
  <si>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</si>
  <si>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1 11 05030 00 0000 120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</si>
  <si>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</si>
  <si>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1 11 05070 00 0000 120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</si>
  <si>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</si>
  <si>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1 11 05300 00 0000 120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</si>
  <si>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</si>
  <si>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</si>
  <si>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  ПЛАТЕЖИ ПРИ ПОЛЬЗОВАНИИ ПРИРОДНЫМИ РЕСУРСАМИ</t>
  </si>
  <si>
    <t xml:space="preserve">1 12 00000 00 0000 000</t>
  </si>
  <si>
    <t xml:space="preserve">  Плата за негативное воздействие на окружающую среду</t>
  </si>
  <si>
    <t xml:space="preserve">1 12 01000 01 0000 120</t>
  </si>
  <si>
    <t xml:space="preserve">  ДОХОДЫ ОТ ОКАЗАНИЯ ПЛАТНЫХ УСЛУГ И КОМПЕНСАЦИИ ЗАТРАТ ГОСУДАРСТВА</t>
  </si>
  <si>
    <t xml:space="preserve">1 13 00000 00 0000 000</t>
  </si>
  <si>
    <t xml:space="preserve">  Доходы от оказания платных услуг (работ)</t>
  </si>
  <si>
    <t xml:space="preserve">1 13 01000 00 0000 130</t>
  </si>
  <si>
    <t xml:space="preserve">  Прочие доходы от оказания платных услуг (работ)</t>
  </si>
  <si>
    <t xml:space="preserve">1 13 01990 00 0000 130</t>
  </si>
  <si>
    <t xml:space="preserve">  Доходы от компенсации затрат государства</t>
  </si>
  <si>
    <t xml:space="preserve">1 13 02000 00 0000 130</t>
  </si>
  <si>
    <t xml:space="preserve">  Прочие доходы от компенсации затрат государства</t>
  </si>
  <si>
    <t xml:space="preserve">1 13 02990 00 0000 130</t>
  </si>
  <si>
    <t xml:space="preserve">  ДОХОДЫ ОТ ПРОДАЖИ МАТЕРИАЛЬНЫХ И НЕМАТЕРИАЛЬНЫХ АКТИВОВ</t>
  </si>
  <si>
    <t xml:space="preserve">1 14 00000 00 0000 000</t>
  </si>
  <si>
    <t xml:space="preserve">  Доходы от реализации имущества, находящихся в государственной и муниципальной собственности</t>
  </si>
  <si>
    <t xml:space="preserve">1 14 02000 00 0000 430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</si>
  <si>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</si>
  <si>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1 14 06000 00 0000 430</t>
  </si>
  <si>
    <t xml:space="preserve">  ШТРАФЫ, САНКЦИИ, ВОЗМЕЩЕНИЕ УЩЕРБА</t>
  </si>
  <si>
    <t xml:space="preserve">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</si>
  <si>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</si>
  <si>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1 16 01000 01 0000 140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</si>
  <si>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</si>
  <si>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 1160200002 0000 140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</si>
  <si>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</si>
  <si>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1 16 07000 00 0000 140</t>
  </si>
  <si>
    <t xml:space="preserve">  Платежи в целях возмещения причиненного ущерба (убытков)</t>
  </si>
  <si>
    <t xml:space="preserve">1 16 10000 00 0000 140</t>
  </si>
  <si>
    <t xml:space="preserve">  Платежи, уплачиваемые в целях возмещения вреда</t>
  </si>
  <si>
    <t xml:space="preserve">1 16 11000 01 0000 140</t>
  </si>
  <si>
    <t xml:space="preserve">  ПРОЧИЕ НЕНАЛОГОВЫЕ ДОХОДЫ</t>
  </si>
  <si>
    <t xml:space="preserve">1 17 00000 00 0000 000</t>
  </si>
  <si>
    <t xml:space="preserve">  Невыясненные поступления</t>
  </si>
  <si>
    <t xml:space="preserve">1 17 01000 00 0000 180</t>
  </si>
  <si>
    <t xml:space="preserve">  Прочие неналоговые доходы</t>
  </si>
  <si>
    <t xml:space="preserve">1 17 05000 00 0000 180</t>
  </si>
  <si>
    <t xml:space="preserve">  БЕЗВОЗМЕЗДНЫЕ ПОСТУПЛЕНИЯ</t>
  </si>
  <si>
    <t xml:space="preserve">2 00 00000 00 0000 000</t>
  </si>
  <si>
    <t xml:space="preserve">  БЕЗВОЗМЕЗДНЫЕ ПОСТУПЛЕНИЯ ОТ ДРУГИХ БЮДЖЕТОВ БЮДЖЕТНОЙ СИСТЕМЫ РОССИЙСКОЙ ФЕДЕРАЦИИ</t>
  </si>
  <si>
    <t xml:space="preserve">2 02 00000 00 0000 000</t>
  </si>
  <si>
    <t xml:space="preserve">  Дотации бюджетам бюджетной системы Российской Федерации</t>
  </si>
  <si>
    <t xml:space="preserve">2 02 10000 00 0000 150</t>
  </si>
  <si>
    <t xml:space="preserve">  Субсидии бюджетам бюджетной системы Российской Федерации (межбюджетные субсидии)</t>
  </si>
  <si>
    <t xml:space="preserve">2 02 20000 00 0000 150</t>
  </si>
  <si>
    <t xml:space="preserve">Субсидии бюджетам на софинансирование капитальных вложений в объекты муниципальной собственности</t>
  </si>
  <si>
    <t xml:space="preserve">2 02 20077 00 0000 150</t>
  </si>
  <si>
    <t xml:space="preserve"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</si>
  <si>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 xml:space="preserve">2 02 20300 00 0000 150</t>
  </si>
  <si>
    <t xml:space="preserve"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</si>
  <si>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2 02 25424 00 0000 150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</si>
  <si>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</si>
  <si>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2 02 25467 00 0000 150</t>
  </si>
  <si>
    <t xml:space="preserve">  Субсидии бюджетам на реализацию мероприятий по обеспечению жильем молодых семей</t>
  </si>
  <si>
    <t xml:space="preserve">2 02 25497 00 0000 150</t>
  </si>
  <si>
    <t xml:space="preserve">  Субсидии бюджетам на развитие сети учреждений культурно-досугового типа</t>
  </si>
  <si>
    <t xml:space="preserve">2 02 25513 00 0000 150</t>
  </si>
  <si>
    <t xml:space="preserve">  Субсидии бюджетам на поддержку отрасли культуры</t>
  </si>
  <si>
    <t xml:space="preserve">2 02 25519 00 0000 150</t>
  </si>
  <si>
    <t xml:space="preserve">  Субсидии бюджетам на подготовку проектов межевания земельных участков и на проведение кадастровых работ</t>
  </si>
  <si>
    <t xml:space="preserve">2 02 25599 00 0000 150</t>
  </si>
  <si>
    <t xml:space="preserve">  Прочие субсидии</t>
  </si>
  <si>
    <t xml:space="preserve">2 02 29999 00 0000 150</t>
  </si>
  <si>
    <t xml:space="preserve">  Субвенции бюджетам бюджетной системы Российской Федерации</t>
  </si>
  <si>
    <t xml:space="preserve">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</si>
  <si>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</si>
  <si>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2 02 30024 00 0000 150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</si>
  <si>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</si>
  <si>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2 02 30029 00 0000 150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</si>
  <si>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</si>
  <si>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2 02 35082 00 0000 150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</si>
  <si>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</si>
  <si>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2 02 35118 00 0000 150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</si>
  <si>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</si>
  <si>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2 02 35120 00 0000 150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</si>
  <si>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</si>
  <si>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2 02 35304 00 0000 150</t>
  </si>
  <si>
    <t xml:space="preserve">  Субвенции бюджетам на государственную регистрацию актов гражданского состояния</t>
  </si>
  <si>
    <t xml:space="preserve">2 02 35930 00 0000 150</t>
  </si>
  <si>
    <t xml:space="preserve">  Единая субвенция местным бюджетам из бюджета субъекта Российской Федерации</t>
  </si>
  <si>
    <t xml:space="preserve">2 02 36900 00 0000 150</t>
  </si>
  <si>
    <t xml:space="preserve">  Прочие субвенции</t>
  </si>
  <si>
    <t xml:space="preserve">2 02 39999 00 0000 150</t>
  </si>
  <si>
    <t xml:space="preserve">  Иные межбюджетные трансферты</t>
  </si>
  <si>
    <t xml:space="preserve">2 02 40000 00 0000 150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</si>
  <si>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</si>
  <si>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2 02 45179 00 0000 150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</si>
  <si>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</si>
  <si>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2 02 45303 00 0000 150</t>
  </si>
  <si>
    <t xml:space="preserve">Прочие межбюджетные трансферты, передаваемые бюджетам</t>
  </si>
  <si>
    <t xml:space="preserve">2 02 49999 00 0000 150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</si>
  <si>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</si>
  <si>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</si>
  <si>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</si>
  <si>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2 18 00000 00 0000 150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</si>
  <si>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</si>
  <si>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</si>
  <si>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</si>
  <si>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2 19 00000 05 0000 150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</si>
</sst>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_ ;\-#,##0.00"/>
    <numFmt numFmtId="167" formatCode="#,##0.00"/>
    <numFmt numFmtId="168" formatCode="dd\.mm\.yyyy"/>
    <numFmt numFmtId="169" formatCode="0.00%"/>
    <numFmt numFmtId="170" formatCode="#,##0.0"/>
  </numFmts>
  <fonts count="25">
    <font>
      <sz val="1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1"/>
    </font>
    <font>
      <sz val="11"/>
      <color rgb="FF000000"/>
      <name val="Calibri"/>
      <family val="0"/>
      <charset val="1"/>
    </font>
    <font>
      <sz val="8"/>
      <color rgb="FF000000"/>
      <name val="Arial Cyr"/>
      <family val="0"/>
      <charset val="1"/>
    </font>
    <font>
      <sz val="9"/>
      <color rgb="FF000000"/>
      <name val="Arial Cyr"/>
      <family val="0"/>
      <charset val="1"/>
    </font>
    <font>
      <sz val="8"/>
      <color rgb="FF000000"/>
      <name val="Arial"/>
      <family val="0"/>
      <charset val="1"/>
    </font>
    <font>
      <sz val="6"/>
      <color rgb="FF000000"/>
      <name val="Arial Cyr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2"/>
      <color rgb="FF000000"/>
      <name val="Times New Roman"/>
      <family val="0"/>
      <charset val="1"/>
    </font>
    <font>
      <b val="true"/>
      <sz val="14"/>
      <color rgb="FF000000"/>
      <name val="Times New Roman"/>
      <family val="1"/>
      <charset val="204"/>
    </font>
    <font>
      <sz val="11"/>
      <color rgb="FF000000"/>
      <name val="Arial Cyr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9"/>
      <color rgb="FF000000"/>
      <name val="Arial"/>
      <family val="0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6D9F1"/>
        <bgColor rgb="FFCBDDF2"/>
      </patternFill>
    </fill>
    <fill>
      <patternFill patternType="solid">
        <fgColor rgb="FFCBDDF2"/>
        <bgColor rgb="FFC6D9F1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 style="hair"/>
      <bottom style="hair"/>
      <diagonal/>
    </border>
  </borders>
  <cellStyleXfs count="1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1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6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6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7" fontId="6" fillId="0" borderId="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6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2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5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1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6" fillId="0" borderId="14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5" fontId="6" fillId="0" border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6" fillId="0" border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6" fillId="0" borderId="16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6" fillId="0" borderId="2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5" fontId="6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6" fontId="6" fillId="0" borderId="3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6" fillId="0" borderId="1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6" fillId="0" borderId="3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0" applyFont="true" applyBorder="true" applyAlignment="true" applyProtection="true">
      <alignment horizontal="left" vertical="bottom" textRotation="0" wrapText="true" indent="2" shrinkToFit="false"/>
      <protection locked="true" hidden="false"/>
    </xf>
    <xf numFmtId="164" fontId="6" fillId="0" borderId="3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1" applyFont="true" applyBorder="true" applyAlignment="true" applyProtection="true">
      <alignment horizontal="left" vertical="bottom" textRotation="0" wrapText="true" indent="2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7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7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11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11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8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17" fillId="2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0" borderId="1" xfId="7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8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0" borderId="1" xfId="9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11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4" borderId="1" xfId="77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0" fillId="4" borderId="1" xfId="8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0" fillId="4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20" fillId="4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20" fillId="4" borderId="1" xfId="11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1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1" xfId="78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8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8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0" borderId="1" xfId="98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0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6" fillId="0" borderId="1" xfId="11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5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5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9" fontId="16" fillId="5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5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70" fontId="16" fillId="5" borderId="1" xfId="11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5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6" fillId="5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0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0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0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0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5" borderId="1" xfId="11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11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0" borderId="1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23" fillId="0" borderId="0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6" borderId="1" xfId="79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16" fillId="6" borderId="1" xfId="9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6" fillId="6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16" fillId="6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16" fillId="6" borderId="1" xfId="118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6" borderId="1" xfId="9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3" fillId="0" borderId="1" xfId="9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3" fillId="0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6" borderId="6" xfId="8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9" fontId="16" fillId="6" borderId="1" xfId="99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23" fillId="6" borderId="1" xfId="97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23" fillId="0" borderId="1" xfId="9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8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r" xfId="20"/>
    <cellStyle name="col" xfId="21"/>
    <cellStyle name="st128" xfId="22"/>
    <cellStyle name="style0" xfId="23"/>
    <cellStyle name="td" xfId="24"/>
    <cellStyle name="tr" xfId="25"/>
    <cellStyle name="xl100" xfId="26"/>
    <cellStyle name="xl101" xfId="27"/>
    <cellStyle name="xl102" xfId="28"/>
    <cellStyle name="xl103" xfId="29"/>
    <cellStyle name="xl104" xfId="30"/>
    <cellStyle name="xl105" xfId="31"/>
    <cellStyle name="xl106" xfId="32"/>
    <cellStyle name="xl107" xfId="33"/>
    <cellStyle name="xl108" xfId="34"/>
    <cellStyle name="xl109" xfId="35"/>
    <cellStyle name="xl110" xfId="36"/>
    <cellStyle name="xl111" xfId="37"/>
    <cellStyle name="xl112" xfId="38"/>
    <cellStyle name="xl113" xfId="39"/>
    <cellStyle name="xl114" xfId="40"/>
    <cellStyle name="xl115" xfId="41"/>
    <cellStyle name="xl116" xfId="42"/>
    <cellStyle name="xl117" xfId="43"/>
    <cellStyle name="xl118" xfId="44"/>
    <cellStyle name="xl119" xfId="45"/>
    <cellStyle name="xl120" xfId="46"/>
    <cellStyle name="xl121" xfId="47"/>
    <cellStyle name="xl122" xfId="48"/>
    <cellStyle name="xl123" xfId="49"/>
    <cellStyle name="xl124" xfId="50"/>
    <cellStyle name="xl125" xfId="51"/>
    <cellStyle name="xl126" xfId="52"/>
    <cellStyle name="xl127" xfId="53"/>
    <cellStyle name="xl128" xfId="54"/>
    <cellStyle name="xl129" xfId="55"/>
    <cellStyle name="xl130" xfId="56"/>
    <cellStyle name="xl131" xfId="57"/>
    <cellStyle name="xl132" xfId="58"/>
    <cellStyle name="xl133" xfId="59"/>
    <cellStyle name="xl134" xfId="60"/>
    <cellStyle name="xl135" xfId="61"/>
    <cellStyle name="xl136" xfId="62"/>
    <cellStyle name="xl137" xfId="63"/>
    <cellStyle name="xl138" xfId="64"/>
    <cellStyle name="xl139" xfId="65"/>
    <cellStyle name="xl140" xfId="66"/>
    <cellStyle name="xl141" xfId="67"/>
    <cellStyle name="xl142" xfId="68"/>
    <cellStyle name="xl143" xfId="69"/>
    <cellStyle name="xl21" xfId="70"/>
    <cellStyle name="xl22" xfId="71"/>
    <cellStyle name="xl23" xfId="72"/>
    <cellStyle name="xl24" xfId="73"/>
    <cellStyle name="xl25" xfId="74"/>
    <cellStyle name="xl26" xfId="75"/>
    <cellStyle name="xl27" xfId="76"/>
    <cellStyle name="xl28" xfId="77"/>
    <cellStyle name="xl29" xfId="78"/>
    <cellStyle name="xl30" xfId="79"/>
    <cellStyle name="xl31" xfId="80"/>
    <cellStyle name="xl32" xfId="81"/>
    <cellStyle name="xl33" xfId="82"/>
    <cellStyle name="xl34" xfId="83"/>
    <cellStyle name="xl35" xfId="84"/>
    <cellStyle name="xl36" xfId="85"/>
    <cellStyle name="xl37" xfId="86"/>
    <cellStyle name="xl38" xfId="87"/>
    <cellStyle name="xl39" xfId="88"/>
    <cellStyle name="xl40" xfId="89"/>
    <cellStyle name="xl41" xfId="90"/>
    <cellStyle name="xl42" xfId="91"/>
    <cellStyle name="xl43" xfId="92"/>
    <cellStyle name="xl44" xfId="93"/>
    <cellStyle name="xl45" xfId="94"/>
    <cellStyle name="xl46" xfId="95"/>
    <cellStyle name="xl47" xfId="96"/>
    <cellStyle name="xl48" xfId="97"/>
    <cellStyle name="xl49" xfId="98"/>
    <cellStyle name="xl50" xfId="99"/>
    <cellStyle name="xl51" xfId="100"/>
    <cellStyle name="xl52" xfId="101"/>
    <cellStyle name="xl53" xfId="102"/>
    <cellStyle name="xl54" xfId="103"/>
    <cellStyle name="xl55" xfId="104"/>
    <cellStyle name="xl56" xfId="105"/>
    <cellStyle name="xl57" xfId="106"/>
    <cellStyle name="xl58" xfId="107"/>
    <cellStyle name="xl59" xfId="108"/>
    <cellStyle name="xl60" xfId="109"/>
    <cellStyle name="xl61" xfId="110"/>
    <cellStyle name="xl62" xfId="111"/>
    <cellStyle name="xl63" xfId="112"/>
    <cellStyle name="xl64" xfId="113"/>
    <cellStyle name="xl65" xfId="114"/>
    <cellStyle name="xl66" xfId="115"/>
    <cellStyle name="xl67" xfId="116"/>
    <cellStyle name="xl68" xfId="117"/>
    <cellStyle name="xl69" xfId="118"/>
    <cellStyle name="xl70" xfId="119"/>
    <cellStyle name="xl71" xfId="120"/>
    <cellStyle name="xl72" xfId="121"/>
    <cellStyle name="xl73" xfId="122"/>
    <cellStyle name="xl74" xfId="123"/>
    <cellStyle name="xl75" xfId="124"/>
    <cellStyle name="xl76" xfId="125"/>
    <cellStyle name="xl77" xfId="126"/>
    <cellStyle name="xl78" xfId="127"/>
    <cellStyle name="xl79" xfId="128"/>
    <cellStyle name="xl80" xfId="129"/>
    <cellStyle name="xl81" xfId="130"/>
    <cellStyle name="xl82" xfId="131"/>
    <cellStyle name="xl83" xfId="132"/>
    <cellStyle name="xl84" xfId="133"/>
    <cellStyle name="xl85" xfId="134"/>
    <cellStyle name="xl86" xfId="135"/>
    <cellStyle name="xl87" xfId="136"/>
    <cellStyle name="xl88" xfId="137"/>
    <cellStyle name="xl89" xfId="138"/>
    <cellStyle name="xl90" xfId="139"/>
    <cellStyle name="xl91" xfId="140"/>
    <cellStyle name="xl92" xfId="141"/>
    <cellStyle name="xl93" xfId="142"/>
    <cellStyle name="xl94" xfId="143"/>
    <cellStyle name="xl95" xfId="144"/>
    <cellStyle name="xl96" xfId="145"/>
    <cellStyle name="xl97" xfId="146"/>
    <cellStyle name="xl98" xfId="147"/>
    <cellStyle name="xl99" xfId="14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BDD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CC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E13" activeCellId="0" sqref="E13"/>
    </sheetView>
  </sheetViews>
  <sheetFormatPr defaultColWidth="8.5625" defaultRowHeight="13.8" zeroHeight="false" outlineLevelRow="0" outlineLevelCol="0"/>
  <cols>
    <col collapsed="false" customWidth="true" hidden="false" outlineLevel="0" max="1" min="1" style="1" width="50.67"/>
    <col collapsed="false" customWidth="true" hidden="false" outlineLevel="0" max="2" min="2" style="1" width="24.2"/>
    <col collapsed="false" customWidth="true" hidden="false" outlineLevel="0" max="3" min="3" style="1" width="19.56"/>
    <col collapsed="false" customWidth="true" hidden="false" outlineLevel="0" max="4" min="4" style="1" width="18"/>
    <col collapsed="false" customWidth="true" hidden="false" outlineLevel="0" max="5" min="5" style="1" width="17.33"/>
    <col collapsed="false" customWidth="true" hidden="false" outlineLevel="0" max="6" min="6" style="1" width="17.44"/>
    <col collapsed="false" customWidth="false" hidden="true" outlineLevel="0" max="7" min="7" style="1" width="8.56"/>
    <col collapsed="false" customWidth="true" hidden="false" outlineLevel="0" max="8" min="8" style="1" width="16.67"/>
    <col collapsed="false" customWidth="false" hidden="false" outlineLevel="0" max="10" min="9" style="1" width="8.56"/>
    <col collapsed="false" customWidth="true" hidden="false" outlineLevel="0" max="11" min="11" style="1" width="9"/>
    <col collapsed="false" customWidth="false" hidden="false" outlineLevel="0" max="16383" min="12" style="1" width="8.56"/>
    <col collapsed="false" customWidth="true" hidden="false" outlineLevel="0" max="16384" min="16384" style="1" width="11.53"/>
  </cols>
  <sheetData>
    <row r="1" customFormat="false" ht="12" hidden="false" customHeight="true" outlineLevel="0" collapsed="false">
      <c r="A1" s="2"/>
      <c r="B1" s="2"/>
      <c r="C1" s="2"/>
      <c r="D1" s="2"/>
      <c r="E1" s="2"/>
      <c r="F1" s="2"/>
      <c r="G1" s="2"/>
    </row>
    <row r="2" customFormat="false" ht="32.8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3.5" hidden="false" customHeight="true" outlineLevel="0" collapsed="false">
      <c r="G3" s="4"/>
      <c r="H3" s="5"/>
      <c r="I3" s="6"/>
      <c r="J3" s="6"/>
      <c r="K3" s="6"/>
      <c r="L3" s="6"/>
      <c r="M3" s="6"/>
    </row>
    <row r="4" customFormat="false" ht="115.65" hidden="false" customHeight="false" outlineLevel="0" collapsed="false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</row>
    <row r="5" customFormat="false" ht="14.25" hidden="false" customHeight="true" outlineLevel="0" collapsed="false">
      <c r="A5" s="13" t="n">
        <v>1</v>
      </c>
      <c r="B5" s="14" t="n">
        <v>2</v>
      </c>
      <c r="C5" s="14" t="n">
        <v>3</v>
      </c>
      <c r="D5" s="15" t="s">
        <v>9</v>
      </c>
      <c r="E5" s="15" t="s">
        <v>10</v>
      </c>
      <c r="F5" s="15" t="s">
        <v>11</v>
      </c>
      <c r="G5" s="16"/>
      <c r="H5" s="17" t="n">
        <v>7</v>
      </c>
    </row>
    <row r="6" customFormat="false" ht="24.6" hidden="false" customHeight="true" outlineLevel="0" collapsed="false">
      <c r="A6" s="18" t="s">
        <v>12</v>
      </c>
      <c r="B6" s="19"/>
      <c r="C6" s="20" t="n">
        <f aca="false">C8+C57</f>
        <v>2031533039.12</v>
      </c>
      <c r="D6" s="20" t="n">
        <f aca="false">D8+D57</f>
        <v>1429954035.2</v>
      </c>
      <c r="E6" s="21" t="n">
        <f aca="false">D6/C6</f>
        <v>0.703879290990716</v>
      </c>
      <c r="F6" s="20" t="n">
        <f aca="false">F8+F57</f>
        <v>901612895.44</v>
      </c>
      <c r="G6" s="22"/>
      <c r="H6" s="23" t="n">
        <f aca="false">D6/F6%</f>
        <v>158.599554468679</v>
      </c>
    </row>
    <row r="7" customFormat="false" ht="15" hidden="false" customHeight="true" outlineLevel="0" collapsed="false">
      <c r="A7" s="24" t="s">
        <v>13</v>
      </c>
      <c r="B7" s="25"/>
      <c r="C7" s="26"/>
      <c r="D7" s="27"/>
      <c r="E7" s="28"/>
      <c r="F7" s="29"/>
      <c r="G7" s="30"/>
      <c r="H7" s="31"/>
    </row>
    <row r="8" customFormat="false" ht="26.85" hidden="false" customHeight="true" outlineLevel="0" collapsed="false">
      <c r="A8" s="32" t="s">
        <v>14</v>
      </c>
      <c r="B8" s="33" t="s">
        <v>15</v>
      </c>
      <c r="C8" s="34" t="n">
        <f aca="false">C9+C13+C11+C20+C25+C28+C31+C38+C40+C45+C48+C54</f>
        <v>768432842</v>
      </c>
      <c r="D8" s="34" t="n">
        <f aca="false">D9+D13+D11+D20+D25+D28+D31+D38+D40+D45+D48+D54</f>
        <v>575105404.73</v>
      </c>
      <c r="E8" s="35" t="n">
        <f aca="false">D8/C8</f>
        <v>0.748413359368105</v>
      </c>
      <c r="F8" s="36" t="n">
        <f aca="false">F9+F11+F13+F20+F25+F28+F31+F38+F40+F45+F48+F54</f>
        <v>405656502.97</v>
      </c>
      <c r="G8" s="37"/>
      <c r="H8" s="23" t="n">
        <f aca="false">D8/F8%</f>
        <v>141.771523572132</v>
      </c>
    </row>
    <row r="9" customFormat="false" ht="18.65" hidden="false" customHeight="true" outlineLevel="0" collapsed="false">
      <c r="A9" s="32" t="s">
        <v>16</v>
      </c>
      <c r="B9" s="33" t="s">
        <v>17</v>
      </c>
      <c r="C9" s="38" t="n">
        <f aca="false">C10</f>
        <v>591105842</v>
      </c>
      <c r="D9" s="34" t="n">
        <f aca="false">D10</f>
        <v>397123643.96</v>
      </c>
      <c r="E9" s="35" t="n">
        <f aca="false">D9/C9</f>
        <v>0.671831702113342</v>
      </c>
      <c r="F9" s="39" t="n">
        <f aca="false">F10</f>
        <v>293089318.21</v>
      </c>
      <c r="G9" s="37"/>
      <c r="H9" s="23" t="n">
        <f aca="false">D9/F9%</f>
        <v>135.495775276074</v>
      </c>
    </row>
    <row r="10" customFormat="false" ht="25.35" hidden="false" customHeight="true" outlineLevel="0" collapsed="false">
      <c r="A10" s="40" t="s">
        <v>18</v>
      </c>
      <c r="B10" s="41" t="s">
        <v>19</v>
      </c>
      <c r="C10" s="42" t="n">
        <v>591105842</v>
      </c>
      <c r="D10" s="43" t="n">
        <v>397123643.96</v>
      </c>
      <c r="E10" s="28" t="n">
        <f aca="false">D10/C10</f>
        <v>0.671831702113342</v>
      </c>
      <c r="F10" s="29" t="n">
        <v>293089318.21</v>
      </c>
      <c r="G10" s="30"/>
      <c r="H10" s="23" t="n">
        <f aca="false">D10/F10%</f>
        <v>135.495775276074</v>
      </c>
    </row>
    <row r="11" customFormat="false" ht="37.3" hidden="false" customHeight="false" outlineLevel="0" collapsed="false">
      <c r="A11" s="32" t="s">
        <v>20</v>
      </c>
      <c r="B11" s="33" t="s">
        <v>21</v>
      </c>
      <c r="C11" s="34" t="n">
        <f aca="false">C12</f>
        <v>32400000</v>
      </c>
      <c r="D11" s="34" t="n">
        <f aca="false">D12</f>
        <v>25238963.77</v>
      </c>
      <c r="E11" s="35" t="n">
        <f aca="false">D11/C11</f>
        <v>0.778980363271605</v>
      </c>
      <c r="F11" s="39" t="n">
        <f aca="false">F12</f>
        <v>24246732.35</v>
      </c>
      <c r="G11" s="44"/>
      <c r="H11" s="23" t="n">
        <f aca="false">D11/F11%</f>
        <v>104.092227380074</v>
      </c>
    </row>
    <row r="12" customFormat="false" ht="32.8" hidden="false" customHeight="true" outlineLevel="0" collapsed="false">
      <c r="A12" s="40" t="s">
        <v>22</v>
      </c>
      <c r="B12" s="41" t="s">
        <v>23</v>
      </c>
      <c r="C12" s="43" t="n">
        <v>32400000</v>
      </c>
      <c r="D12" s="43" t="n">
        <v>25238963.77</v>
      </c>
      <c r="E12" s="28" t="n">
        <f aca="false">D12/C12</f>
        <v>0.778980363271605</v>
      </c>
      <c r="F12" s="29" t="n">
        <v>24246732.35</v>
      </c>
      <c r="G12" s="45"/>
      <c r="H12" s="23" t="n">
        <f aca="false">D12/F12%</f>
        <v>104.092227380074</v>
      </c>
    </row>
    <row r="13" customFormat="false" ht="25.35" hidden="false" customHeight="true" outlineLevel="0" collapsed="false">
      <c r="A13" s="32" t="s">
        <v>24</v>
      </c>
      <c r="B13" s="33" t="s">
        <v>25</v>
      </c>
      <c r="C13" s="38" t="n">
        <f aca="false">C14+C17+C18+C19</f>
        <v>10726000</v>
      </c>
      <c r="D13" s="34" t="n">
        <f aca="false">D14+D17+D18+D19</f>
        <v>14071467</v>
      </c>
      <c r="E13" s="35" t="n">
        <f aca="false">D13/C13</f>
        <v>1.31190257318665</v>
      </c>
      <c r="F13" s="36" t="n">
        <f aca="false">F14+F17+F18+F19</f>
        <v>7310880.15</v>
      </c>
      <c r="G13" s="44"/>
      <c r="H13" s="23" t="n">
        <f aca="false">D13/F13%</f>
        <v>192.472954162708</v>
      </c>
    </row>
    <row r="14" customFormat="false" ht="25.35" hidden="false" customHeight="false" outlineLevel="0" collapsed="false">
      <c r="A14" s="40" t="s">
        <v>26</v>
      </c>
      <c r="B14" s="41" t="s">
        <v>27</v>
      </c>
      <c r="C14" s="42" t="n">
        <f aca="false">C15+C16</f>
        <v>1526000</v>
      </c>
      <c r="D14" s="43" t="n">
        <f aca="false">D15+D16</f>
        <v>1360345.02</v>
      </c>
      <c r="E14" s="28" t="n">
        <f aca="false">D14/C14</f>
        <v>0.8914449672346</v>
      </c>
      <c r="F14" s="29" t="n">
        <f aca="false">F15+F16</f>
        <v>1053361.35</v>
      </c>
      <c r="G14" s="45"/>
      <c r="H14" s="23" t="n">
        <f aca="false">D14/F14%</f>
        <v>129.143244148838</v>
      </c>
    </row>
    <row r="15" customFormat="false" ht="25.35" hidden="false" customHeight="false" outlineLevel="0" collapsed="false">
      <c r="A15" s="40" t="s">
        <v>28</v>
      </c>
      <c r="B15" s="41" t="s">
        <v>29</v>
      </c>
      <c r="C15" s="43" t="n">
        <v>1130000</v>
      </c>
      <c r="D15" s="43" t="n">
        <v>1165280.7</v>
      </c>
      <c r="E15" s="28" t="n">
        <f aca="false">D15/C15</f>
        <v>1.03122185840708</v>
      </c>
      <c r="F15" s="29" t="n">
        <v>764262.03</v>
      </c>
      <c r="G15" s="45"/>
      <c r="H15" s="23" t="n">
        <f aca="false">D15/F15%</f>
        <v>152.471358547016</v>
      </c>
    </row>
    <row r="16" customFormat="false" ht="37.3" hidden="false" customHeight="false" outlineLevel="0" collapsed="false">
      <c r="A16" s="40" t="s">
        <v>30</v>
      </c>
      <c r="B16" s="41" t="s">
        <v>31</v>
      </c>
      <c r="C16" s="43" t="n">
        <v>396000</v>
      </c>
      <c r="D16" s="43" t="n">
        <v>195064.32</v>
      </c>
      <c r="E16" s="28" t="n">
        <f aca="false">D16/C16</f>
        <v>0.492586666666667</v>
      </c>
      <c r="F16" s="29" t="n">
        <v>289099.32</v>
      </c>
      <c r="G16" s="45"/>
      <c r="H16" s="23" t="n">
        <f aca="false">D16/F16%</f>
        <v>67.4731161595261</v>
      </c>
    </row>
    <row r="17" customFormat="false" ht="25.35" hidden="false" customHeight="false" outlineLevel="0" collapsed="false">
      <c r="A17" s="40" t="s">
        <v>32</v>
      </c>
      <c r="B17" s="41" t="s">
        <v>33</v>
      </c>
      <c r="C17" s="43" t="n">
        <v>0</v>
      </c>
      <c r="D17" s="43" t="n">
        <v>7221.12</v>
      </c>
      <c r="E17" s="28"/>
      <c r="F17" s="29" t="n">
        <v>-173323.32</v>
      </c>
      <c r="G17" s="45"/>
      <c r="H17" s="23" t="n">
        <f aca="false">D17/F17%</f>
        <v>-4.1662714515277</v>
      </c>
    </row>
    <row r="18" customFormat="false" ht="22.35" hidden="false" customHeight="true" outlineLevel="0" collapsed="false">
      <c r="A18" s="40" t="s">
        <v>34</v>
      </c>
      <c r="B18" s="41" t="s">
        <v>35</v>
      </c>
      <c r="C18" s="43" t="n">
        <v>1700000</v>
      </c>
      <c r="D18" s="43" t="n">
        <v>3739854.6</v>
      </c>
      <c r="E18" s="28" t="n">
        <f aca="false">D18/C18</f>
        <v>2.19991447058824</v>
      </c>
      <c r="F18" s="29" t="n">
        <v>1698984.38</v>
      </c>
      <c r="G18" s="45"/>
      <c r="H18" s="23" t="n">
        <f aca="false">D18/F18%</f>
        <v>220.122953690722</v>
      </c>
    </row>
    <row r="19" customFormat="false" ht="30.55" hidden="false" customHeight="true" outlineLevel="0" collapsed="false">
      <c r="A19" s="40" t="s">
        <v>36</v>
      </c>
      <c r="B19" s="41" t="s">
        <v>37</v>
      </c>
      <c r="C19" s="43" t="n">
        <v>7500000</v>
      </c>
      <c r="D19" s="43" t="n">
        <v>8964046.26</v>
      </c>
      <c r="E19" s="28" t="n">
        <f aca="false">D19/C19</f>
        <v>1.195206168</v>
      </c>
      <c r="F19" s="29" t="n">
        <v>4731857.74</v>
      </c>
      <c r="G19" s="45"/>
      <c r="H19" s="23" t="n">
        <f aca="false">D19/F19%</f>
        <v>189.440316098768</v>
      </c>
    </row>
    <row r="20" customFormat="false" ht="22.35" hidden="false" customHeight="true" outlineLevel="0" collapsed="false">
      <c r="A20" s="32" t="s">
        <v>38</v>
      </c>
      <c r="B20" s="33" t="s">
        <v>39</v>
      </c>
      <c r="C20" s="34" t="n">
        <f aca="false">C21+C22</f>
        <v>43310000</v>
      </c>
      <c r="D20" s="34" t="n">
        <f aca="false">D21+D22</f>
        <v>29835356.96</v>
      </c>
      <c r="E20" s="35" t="n">
        <f aca="false">D20/C20</f>
        <v>0.688879172477488</v>
      </c>
      <c r="F20" s="36" t="n">
        <f aca="false">F21+F22</f>
        <v>20903133.31</v>
      </c>
      <c r="G20" s="44"/>
      <c r="H20" s="23" t="n">
        <f aca="false">D20/F20%</f>
        <v>142.73150593039</v>
      </c>
    </row>
    <row r="21" customFormat="false" ht="25.35" hidden="false" customHeight="true" outlineLevel="0" collapsed="false">
      <c r="A21" s="40" t="s">
        <v>40</v>
      </c>
      <c r="B21" s="41" t="s">
        <v>41</v>
      </c>
      <c r="C21" s="43" t="n">
        <v>6800000</v>
      </c>
      <c r="D21" s="43" t="n">
        <v>3605657.61</v>
      </c>
      <c r="E21" s="28" t="n">
        <f aca="false">D21/C21</f>
        <v>0.530243766176471</v>
      </c>
      <c r="F21" s="29" t="n">
        <v>1854643.28</v>
      </c>
      <c r="G21" s="45"/>
      <c r="H21" s="23" t="n">
        <f aca="false">D21/F21%</f>
        <v>194.412459198084</v>
      </c>
    </row>
    <row r="22" customFormat="false" ht="23.85" hidden="false" customHeight="true" outlineLevel="0" collapsed="false">
      <c r="A22" s="40" t="s">
        <v>42</v>
      </c>
      <c r="B22" s="41" t="s">
        <v>43</v>
      </c>
      <c r="C22" s="43" t="n">
        <f aca="false">C23+C24</f>
        <v>36510000</v>
      </c>
      <c r="D22" s="43" t="n">
        <f aca="false">D23+D24</f>
        <v>26229699.35</v>
      </c>
      <c r="E22" s="28" t="n">
        <f aca="false">D22/C22</f>
        <v>0.718425071213366</v>
      </c>
      <c r="F22" s="29" t="n">
        <f aca="false">F23+F24</f>
        <v>19048490.03</v>
      </c>
      <c r="G22" s="45"/>
      <c r="H22" s="23" t="n">
        <f aca="false">D22/F22%</f>
        <v>137.699625055267</v>
      </c>
    </row>
    <row r="23" customFormat="false" ht="13.8" hidden="false" customHeight="false" outlineLevel="0" collapsed="false">
      <c r="A23" s="40" t="s">
        <v>44</v>
      </c>
      <c r="B23" s="41" t="s">
        <v>45</v>
      </c>
      <c r="C23" s="43" t="n">
        <v>28510000</v>
      </c>
      <c r="D23" s="43" t="n">
        <v>22605854.2</v>
      </c>
      <c r="E23" s="28" t="n">
        <f aca="false">D23/C23</f>
        <v>0.79290965275342</v>
      </c>
      <c r="F23" s="29" t="n">
        <v>16467271.37</v>
      </c>
      <c r="G23" s="45"/>
      <c r="H23" s="23" t="n">
        <f aca="false">D23/F23%</f>
        <v>137.277474161161</v>
      </c>
    </row>
    <row r="24" customFormat="false" ht="13.8" hidden="false" customHeight="false" outlineLevel="0" collapsed="false">
      <c r="A24" s="40" t="s">
        <v>46</v>
      </c>
      <c r="B24" s="41" t="s">
        <v>47</v>
      </c>
      <c r="C24" s="43" t="n">
        <v>8000000</v>
      </c>
      <c r="D24" s="43" t="n">
        <v>3623845.15</v>
      </c>
      <c r="E24" s="28" t="n">
        <f aca="false">D24/C24</f>
        <v>0.45298064375</v>
      </c>
      <c r="F24" s="29" t="n">
        <v>2581218.66</v>
      </c>
      <c r="G24" s="45"/>
      <c r="H24" s="23" t="n">
        <f aca="false">D24/F24%</f>
        <v>140.392799965269</v>
      </c>
    </row>
    <row r="25" customFormat="false" ht="22.35" hidden="false" customHeight="true" outlineLevel="0" collapsed="false">
      <c r="A25" s="32" t="s">
        <v>48</v>
      </c>
      <c r="B25" s="33" t="s">
        <v>49</v>
      </c>
      <c r="C25" s="34" t="n">
        <f aca="false">C26+C27</f>
        <v>4020000</v>
      </c>
      <c r="D25" s="34" t="n">
        <f aca="false">D26+D27</f>
        <v>4432479.08</v>
      </c>
      <c r="E25" s="35" t="n">
        <f aca="false">D25/C25</f>
        <v>1.10260673631841</v>
      </c>
      <c r="F25" s="36" t="n">
        <f aca="false">F26+F27</f>
        <v>3289693.2</v>
      </c>
      <c r="G25" s="44"/>
      <c r="H25" s="23" t="n">
        <f aca="false">D25/F25%</f>
        <v>134.738372563131</v>
      </c>
    </row>
    <row r="26" customFormat="false" ht="37.3" hidden="false" customHeight="false" outlineLevel="0" collapsed="false">
      <c r="A26" s="40" t="s">
        <v>50</v>
      </c>
      <c r="B26" s="41" t="s">
        <v>51</v>
      </c>
      <c r="C26" s="43" t="n">
        <v>4020000</v>
      </c>
      <c r="D26" s="43" t="n">
        <v>4432469.08</v>
      </c>
      <c r="E26" s="28" t="n">
        <f aca="false">D26/C26</f>
        <v>1.10260424875622</v>
      </c>
      <c r="F26" s="29" t="n">
        <v>3275383.2</v>
      </c>
      <c r="G26" s="45"/>
      <c r="H26" s="23" t="n">
        <f aca="false">D26/F26%</f>
        <v>135.326733067447</v>
      </c>
    </row>
    <row r="27" customFormat="false" ht="38.05" hidden="false" customHeight="true" outlineLevel="0" collapsed="false">
      <c r="A27" s="46" t="s">
        <v>52</v>
      </c>
      <c r="B27" s="41" t="s">
        <v>53</v>
      </c>
      <c r="C27" s="43" t="n">
        <v>0</v>
      </c>
      <c r="D27" s="43" t="n">
        <v>10</v>
      </c>
      <c r="E27" s="28" t="e">
        <f aca="false">D27/C27</f>
        <v>#DIV/0!</v>
      </c>
      <c r="F27" s="29" t="n">
        <v>14310</v>
      </c>
      <c r="G27" s="45"/>
      <c r="H27" s="23" t="n">
        <f aca="false">D27/F27%</f>
        <v>0.0698812019566737</v>
      </c>
    </row>
    <row r="28" customFormat="false" ht="37.3" hidden="false" customHeight="false" outlineLevel="0" collapsed="false">
      <c r="A28" s="32" t="s">
        <v>54</v>
      </c>
      <c r="B28" s="33" t="s">
        <v>55</v>
      </c>
      <c r="C28" s="34" t="n">
        <v>0</v>
      </c>
      <c r="D28" s="34" t="n">
        <v>0</v>
      </c>
      <c r="E28" s="28" t="e">
        <f aca="false">D28/C28</f>
        <v>#DIV/0!</v>
      </c>
      <c r="F28" s="36" t="n">
        <f aca="false">F29</f>
        <v>0.1</v>
      </c>
      <c r="G28" s="44"/>
      <c r="H28" s="23" t="n">
        <f aca="false">D28/F28%</f>
        <v>0</v>
      </c>
    </row>
    <row r="29" customFormat="false" ht="13.8" hidden="false" customHeight="false" outlineLevel="0" collapsed="false">
      <c r="A29" s="40" t="s">
        <v>56</v>
      </c>
      <c r="B29" s="41" t="s">
        <v>57</v>
      </c>
      <c r="C29" s="43" t="n">
        <v>0</v>
      </c>
      <c r="D29" s="43" t="n">
        <v>0</v>
      </c>
      <c r="E29" s="28" t="e">
        <f aca="false">D29/C29</f>
        <v>#DIV/0!</v>
      </c>
      <c r="F29" s="29" t="n">
        <f aca="false">F30</f>
        <v>0.1</v>
      </c>
      <c r="G29" s="45"/>
      <c r="H29" s="23" t="n">
        <f aca="false">D29/F29%</f>
        <v>0</v>
      </c>
    </row>
    <row r="30" customFormat="false" ht="25.35" hidden="false" customHeight="false" outlineLevel="0" collapsed="false">
      <c r="A30" s="40" t="s">
        <v>58</v>
      </c>
      <c r="B30" s="41" t="s">
        <v>59</v>
      </c>
      <c r="C30" s="43" t="n">
        <v>0</v>
      </c>
      <c r="D30" s="43" t="n">
        <v>0</v>
      </c>
      <c r="E30" s="28" t="e">
        <f aca="false">D30/C30</f>
        <v>#DIV/0!</v>
      </c>
      <c r="F30" s="29" t="n">
        <v>0.1</v>
      </c>
      <c r="G30" s="45"/>
      <c r="H30" s="23" t="n">
        <f aca="false">D30/F30%</f>
        <v>0</v>
      </c>
    </row>
    <row r="31" customFormat="false" ht="37.3" hidden="false" customHeight="false" outlineLevel="0" collapsed="false">
      <c r="A31" s="32" t="s">
        <v>60</v>
      </c>
      <c r="B31" s="33" t="s">
        <v>61</v>
      </c>
      <c r="C31" s="38" t="n">
        <v>21901000</v>
      </c>
      <c r="D31" s="34" t="n">
        <f aca="false">D32+D36+D37</f>
        <v>24993655.16</v>
      </c>
      <c r="E31" s="35" t="n">
        <f aca="false">D31/C31</f>
        <v>1.14121068261723</v>
      </c>
      <c r="F31" s="36" t="n">
        <f aca="false">F32+F36+F37</f>
        <v>22241913.42</v>
      </c>
      <c r="G31" s="44"/>
      <c r="H31" s="23" t="n">
        <f aca="false">D31/F31%</f>
        <v>112.371875063256</v>
      </c>
    </row>
    <row r="32" customFormat="false" ht="85.05" hidden="false" customHeight="false" outlineLevel="0" collapsed="false">
      <c r="A32" s="32" t="s">
        <v>62</v>
      </c>
      <c r="B32" s="33" t="s">
        <v>63</v>
      </c>
      <c r="C32" s="38" t="n">
        <v>21501000</v>
      </c>
      <c r="D32" s="34" t="n">
        <f aca="false">SUM(D33:D35)</f>
        <v>24284310.08</v>
      </c>
      <c r="E32" s="35" t="n">
        <f aca="false">D32/C32</f>
        <v>1.12945026184829</v>
      </c>
      <c r="F32" s="36" t="n">
        <f aca="false">SUM(F33:F35)</f>
        <v>21919934.73</v>
      </c>
      <c r="G32" s="44"/>
      <c r="H32" s="23" t="n">
        <f aca="false">D32/F32%</f>
        <v>110.786416014114</v>
      </c>
    </row>
    <row r="33" customFormat="false" ht="61.15" hidden="false" customHeight="false" outlineLevel="0" collapsed="false">
      <c r="A33" s="40" t="s">
        <v>64</v>
      </c>
      <c r="B33" s="41" t="s">
        <v>65</v>
      </c>
      <c r="C33" s="42" t="n">
        <v>20000000</v>
      </c>
      <c r="D33" s="43" t="n">
        <v>21937627.62</v>
      </c>
      <c r="E33" s="28" t="n">
        <f aca="false">D33/C33</f>
        <v>1.096881381</v>
      </c>
      <c r="F33" s="29" t="n">
        <v>19790884.83</v>
      </c>
      <c r="G33" s="45"/>
      <c r="H33" s="23" t="n">
        <f aca="false">D33/F33%</f>
        <v>110.847128910305</v>
      </c>
    </row>
    <row r="34" customFormat="false" ht="85.05" hidden="false" customHeight="false" outlineLevel="0" collapsed="false">
      <c r="A34" s="40" t="s">
        <v>66</v>
      </c>
      <c r="B34" s="41" t="s">
        <v>67</v>
      </c>
      <c r="C34" s="43" t="n">
        <v>501000</v>
      </c>
      <c r="D34" s="43" t="n">
        <v>543649.12</v>
      </c>
      <c r="E34" s="28" t="n">
        <f aca="false">D34/C34</f>
        <v>1.08512798403194</v>
      </c>
      <c r="F34" s="29" t="n">
        <v>862439</v>
      </c>
      <c r="G34" s="45"/>
      <c r="H34" s="23" t="n">
        <f aca="false">D34/F34%</f>
        <v>63.0362402442376</v>
      </c>
    </row>
    <row r="35" customFormat="false" ht="37.3" hidden="false" customHeight="false" outlineLevel="0" collapsed="false">
      <c r="A35" s="40" t="s">
        <v>68</v>
      </c>
      <c r="B35" s="41" t="s">
        <v>69</v>
      </c>
      <c r="C35" s="43" t="n">
        <v>1000000</v>
      </c>
      <c r="D35" s="43" t="n">
        <v>1803033.34</v>
      </c>
      <c r="E35" s="28" t="n">
        <f aca="false">D35/C35</f>
        <v>1.80303334</v>
      </c>
      <c r="F35" s="29" t="n">
        <v>1266610.9</v>
      </c>
      <c r="G35" s="45"/>
      <c r="H35" s="23" t="n">
        <f aca="false">D35/F35%</f>
        <v>142.351004558701</v>
      </c>
    </row>
    <row r="36" customFormat="false" ht="37.3" hidden="false" customHeight="false" outlineLevel="0" collapsed="false">
      <c r="A36" s="32" t="s">
        <v>70</v>
      </c>
      <c r="B36" s="33" t="s">
        <v>71</v>
      </c>
      <c r="C36" s="38" t="n">
        <v>0</v>
      </c>
      <c r="D36" s="38" t="n">
        <v>211880.74</v>
      </c>
      <c r="E36" s="35"/>
      <c r="F36" s="36" t="n">
        <v>80146.44</v>
      </c>
      <c r="G36" s="44"/>
      <c r="H36" s="23" t="n">
        <f aca="false">D36/F36%</f>
        <v>264.367001204296</v>
      </c>
    </row>
    <row r="37" customFormat="false" ht="73.1" hidden="false" customHeight="false" outlineLevel="0" collapsed="false">
      <c r="A37" s="32" t="s">
        <v>72</v>
      </c>
      <c r="B37" s="33" t="s">
        <v>73</v>
      </c>
      <c r="C37" s="34" t="n">
        <v>400000</v>
      </c>
      <c r="D37" s="34" t="n">
        <v>497464.34</v>
      </c>
      <c r="E37" s="35" t="n">
        <f aca="false">D37/C37</f>
        <v>1.24366085</v>
      </c>
      <c r="F37" s="36" t="n">
        <v>241832.25</v>
      </c>
      <c r="G37" s="45"/>
      <c r="H37" s="23" t="n">
        <f aca="false">D37/F37%</f>
        <v>205.706368774223</v>
      </c>
    </row>
    <row r="38" customFormat="false" ht="25.35" hidden="false" customHeight="false" outlineLevel="0" collapsed="false">
      <c r="A38" s="32" t="s">
        <v>74</v>
      </c>
      <c r="B38" s="33" t="s">
        <v>75</v>
      </c>
      <c r="C38" s="34" t="n">
        <v>1270000</v>
      </c>
      <c r="D38" s="34" t="n">
        <f aca="false">D39</f>
        <v>574081.45</v>
      </c>
      <c r="E38" s="35" t="n">
        <f aca="false">D38/C38</f>
        <v>0.452032637795276</v>
      </c>
      <c r="F38" s="36" t="n">
        <f aca="false">F39</f>
        <v>878961.2</v>
      </c>
      <c r="G38" s="44"/>
      <c r="H38" s="23" t="n">
        <f aca="false">D38/F38%</f>
        <v>65.3136281783542</v>
      </c>
    </row>
    <row r="39" customFormat="false" ht="25.35" hidden="false" customHeight="false" outlineLevel="0" collapsed="false">
      <c r="A39" s="40" t="s">
        <v>76</v>
      </c>
      <c r="B39" s="41" t="s">
        <v>77</v>
      </c>
      <c r="C39" s="43" t="n">
        <v>1270000</v>
      </c>
      <c r="D39" s="43" t="n">
        <v>574081.45</v>
      </c>
      <c r="E39" s="28" t="n">
        <f aca="false">D39/C39</f>
        <v>0.452032637795276</v>
      </c>
      <c r="F39" s="29" t="n">
        <v>878961.2</v>
      </c>
      <c r="G39" s="45"/>
      <c r="H39" s="23" t="n">
        <f aca="false">D39/F39%</f>
        <v>65.3136281783542</v>
      </c>
    </row>
    <row r="40" customFormat="false" ht="25.35" hidden="false" customHeight="false" outlineLevel="0" collapsed="false">
      <c r="A40" s="32" t="s">
        <v>78</v>
      </c>
      <c r="B40" s="33" t="s">
        <v>79</v>
      </c>
      <c r="C40" s="34" t="n">
        <f aca="false">C41+C43</f>
        <v>700000</v>
      </c>
      <c r="D40" s="34" t="n">
        <f aca="false">D41+D43</f>
        <v>1076306.48</v>
      </c>
      <c r="E40" s="35" t="n">
        <f aca="false">D40/C40</f>
        <v>1.53758068571429</v>
      </c>
      <c r="F40" s="36" t="n">
        <f aca="false">F41+F43</f>
        <v>5730508.86</v>
      </c>
      <c r="G40" s="44"/>
      <c r="H40" s="23" t="n">
        <f aca="false">D40/F40%</f>
        <v>18.7820402392677</v>
      </c>
    </row>
    <row r="41" customFormat="false" ht="13.8" hidden="false" customHeight="false" outlineLevel="0" collapsed="false">
      <c r="A41" s="32" t="s">
        <v>80</v>
      </c>
      <c r="B41" s="33" t="s">
        <v>81</v>
      </c>
      <c r="C41" s="34" t="n">
        <f aca="false">C42</f>
        <v>700000</v>
      </c>
      <c r="D41" s="34" t="n">
        <f aca="false">D42</f>
        <v>355174.45</v>
      </c>
      <c r="E41" s="35" t="n">
        <f aca="false">D41/C41</f>
        <v>0.507392071428572</v>
      </c>
      <c r="F41" s="36" t="n">
        <f aca="false">F42</f>
        <v>617476.9</v>
      </c>
      <c r="G41" s="44"/>
      <c r="H41" s="23" t="n">
        <f aca="false">D41/F41%</f>
        <v>57.5202813255038</v>
      </c>
    </row>
    <row r="42" customFormat="false" ht="13.8" hidden="false" customHeight="false" outlineLevel="0" collapsed="false">
      <c r="A42" s="40" t="s">
        <v>82</v>
      </c>
      <c r="B42" s="41" t="s">
        <v>83</v>
      </c>
      <c r="C42" s="43" t="n">
        <v>700000</v>
      </c>
      <c r="D42" s="43" t="n">
        <v>355174.45</v>
      </c>
      <c r="E42" s="28" t="n">
        <f aca="false">D42/C42</f>
        <v>0.507392071428572</v>
      </c>
      <c r="F42" s="29" t="n">
        <v>617476.9</v>
      </c>
      <c r="G42" s="45"/>
      <c r="H42" s="23" t="n">
        <f aca="false">D42/F42%</f>
        <v>57.5202813255038</v>
      </c>
    </row>
    <row r="43" customFormat="false" ht="13.8" hidden="false" customHeight="false" outlineLevel="0" collapsed="false">
      <c r="A43" s="32" t="s">
        <v>84</v>
      </c>
      <c r="B43" s="33" t="s">
        <v>85</v>
      </c>
      <c r="C43" s="38" t="n">
        <f aca="false">C44</f>
        <v>0</v>
      </c>
      <c r="D43" s="38" t="n">
        <f aca="false">D44</f>
        <v>721132.03</v>
      </c>
      <c r="E43" s="35" t="n">
        <f aca="false">E44</f>
        <v>0</v>
      </c>
      <c r="F43" s="36" t="n">
        <f aca="false">F44</f>
        <v>5113031.96</v>
      </c>
      <c r="G43" s="44"/>
      <c r="H43" s="23" t="n">
        <f aca="false">D43/F43%</f>
        <v>14.103804467516</v>
      </c>
    </row>
    <row r="44" customFormat="false" ht="19.4" hidden="false" customHeight="true" outlineLevel="0" collapsed="false">
      <c r="A44" s="40" t="s">
        <v>86</v>
      </c>
      <c r="B44" s="41" t="s">
        <v>87</v>
      </c>
      <c r="C44" s="42" t="n">
        <v>0</v>
      </c>
      <c r="D44" s="42" t="n">
        <v>721132.03</v>
      </c>
      <c r="E44" s="28"/>
      <c r="F44" s="29" t="n">
        <v>5113031.96</v>
      </c>
      <c r="G44" s="45"/>
      <c r="H44" s="23" t="n">
        <f aca="false">D44/F44%</f>
        <v>14.103804467516</v>
      </c>
    </row>
    <row r="45" customFormat="false" ht="25.35" hidden="false" customHeight="false" outlineLevel="0" collapsed="false">
      <c r="A45" s="32" t="s">
        <v>88</v>
      </c>
      <c r="B45" s="33" t="s">
        <v>89</v>
      </c>
      <c r="C45" s="38" t="n">
        <f aca="false">C47</f>
        <v>47000000</v>
      </c>
      <c r="D45" s="38" t="n">
        <f aca="false">D47</f>
        <v>65036624.77</v>
      </c>
      <c r="E45" s="35" t="n">
        <f aca="false">D45/C45</f>
        <v>1.38375797382979</v>
      </c>
      <c r="F45" s="36" t="n">
        <f aca="false">F47+F46</f>
        <v>20902786.39</v>
      </c>
      <c r="G45" s="44"/>
      <c r="H45" s="23" t="n">
        <f aca="false">D45/F45%</f>
        <v>311.138541802799</v>
      </c>
    </row>
    <row r="46" customFormat="false" ht="25.35" hidden="false" customHeight="false" outlineLevel="0" collapsed="false">
      <c r="A46" s="40" t="s">
        <v>90</v>
      </c>
      <c r="B46" s="41" t="s">
        <v>91</v>
      </c>
      <c r="C46" s="42"/>
      <c r="D46" s="42"/>
      <c r="E46" s="28"/>
      <c r="F46" s="29" t="n">
        <v>1253912</v>
      </c>
      <c r="G46" s="44"/>
      <c r="H46" s="23" t="n">
        <v>0</v>
      </c>
    </row>
    <row r="47" customFormat="false" ht="37.3" hidden="false" customHeight="false" outlineLevel="0" collapsed="false">
      <c r="A47" s="40" t="s">
        <v>92</v>
      </c>
      <c r="B47" s="41" t="s">
        <v>93</v>
      </c>
      <c r="C47" s="42" t="n">
        <v>47000000</v>
      </c>
      <c r="D47" s="43" t="n">
        <v>65036624.77</v>
      </c>
      <c r="E47" s="28" t="n">
        <f aca="false">D47/C47</f>
        <v>1.38375797382979</v>
      </c>
      <c r="F47" s="29" t="n">
        <v>19648874.39</v>
      </c>
      <c r="G47" s="45"/>
      <c r="H47" s="23" t="n">
        <f aca="false">D47/F47%</f>
        <v>330.994149991103</v>
      </c>
    </row>
    <row r="48" customFormat="false" ht="13.8" hidden="false" customHeight="false" outlineLevel="0" collapsed="false">
      <c r="A48" s="32" t="s">
        <v>94</v>
      </c>
      <c r="B48" s="33" t="s">
        <v>95</v>
      </c>
      <c r="C48" s="34" t="n">
        <f aca="false">SUM(C49:C53)</f>
        <v>1000000</v>
      </c>
      <c r="D48" s="34" t="n">
        <f aca="false">SUM(D49:D53)</f>
        <v>2344044.12</v>
      </c>
      <c r="E48" s="35" t="n">
        <f aca="false">D48/C48</f>
        <v>2.34404412</v>
      </c>
      <c r="F48" s="36" t="n">
        <f aca="false">SUM(F49:F53)</f>
        <v>1451196.91</v>
      </c>
      <c r="G48" s="44"/>
      <c r="H48" s="23" t="n">
        <f aca="false">D48/F48%</f>
        <v>161.524883621755</v>
      </c>
    </row>
    <row r="49" customFormat="false" ht="37.3" hidden="false" customHeight="false" outlineLevel="0" collapsed="false">
      <c r="A49" s="40" t="s">
        <v>96</v>
      </c>
      <c r="B49" s="41" t="s">
        <v>97</v>
      </c>
      <c r="C49" s="43" t="n">
        <v>850000</v>
      </c>
      <c r="D49" s="43" t="n">
        <v>772946.47</v>
      </c>
      <c r="E49" s="28" t="n">
        <f aca="false">D49/C49</f>
        <v>0.909348788235294</v>
      </c>
      <c r="F49" s="29" t="n">
        <v>881088.47</v>
      </c>
      <c r="G49" s="45"/>
      <c r="H49" s="23" t="n">
        <f aca="false">D49/F49%</f>
        <v>87.7263176534361</v>
      </c>
    </row>
    <row r="50" customFormat="false" ht="44" hidden="false" customHeight="true" outlineLevel="0" collapsed="false">
      <c r="A50" s="47" t="s">
        <v>98</v>
      </c>
      <c r="B50" s="48" t="s">
        <v>99</v>
      </c>
      <c r="C50" s="43" t="n">
        <v>0</v>
      </c>
      <c r="D50" s="43" t="n">
        <v>46272.38</v>
      </c>
      <c r="E50" s="28" t="n">
        <v>0</v>
      </c>
      <c r="F50" s="29" t="n">
        <v>34698.92</v>
      </c>
      <c r="G50" s="45"/>
      <c r="H50" s="23" t="n">
        <f aca="false">D50/F50%</f>
        <v>133.353948768434</v>
      </c>
    </row>
    <row r="51" customFormat="false" ht="108.95" hidden="false" customHeight="false" outlineLevel="0" collapsed="false">
      <c r="A51" s="40" t="s">
        <v>100</v>
      </c>
      <c r="B51" s="41" t="s">
        <v>101</v>
      </c>
      <c r="C51" s="42" t="n">
        <v>0</v>
      </c>
      <c r="D51" s="43" t="n">
        <v>1017144.8</v>
      </c>
      <c r="E51" s="28" t="n">
        <v>0</v>
      </c>
      <c r="F51" s="29" t="n">
        <v>230768.39</v>
      </c>
      <c r="G51" s="45"/>
      <c r="H51" s="23" t="n">
        <f aca="false">D51/F51%</f>
        <v>440.764352518124</v>
      </c>
    </row>
    <row r="52" customFormat="false" ht="25.35" hidden="false" customHeight="false" outlineLevel="0" collapsed="false">
      <c r="A52" s="40" t="s">
        <v>102</v>
      </c>
      <c r="B52" s="41" t="s">
        <v>103</v>
      </c>
      <c r="C52" s="42" t="n">
        <v>75000</v>
      </c>
      <c r="D52" s="43" t="n">
        <v>344715.96</v>
      </c>
      <c r="E52" s="28" t="n">
        <f aca="false">D52/C52</f>
        <v>4.5962128</v>
      </c>
      <c r="F52" s="29" t="n">
        <v>247526.85</v>
      </c>
      <c r="G52" s="45"/>
      <c r="H52" s="23" t="n">
        <f aca="false">D52/F52%</f>
        <v>139.26406771629</v>
      </c>
    </row>
    <row r="53" customFormat="false" ht="13.8" hidden="false" customHeight="false" outlineLevel="0" collapsed="false">
      <c r="A53" s="40" t="s">
        <v>104</v>
      </c>
      <c r="B53" s="41" t="s">
        <v>105</v>
      </c>
      <c r="C53" s="42" t="n">
        <v>75000</v>
      </c>
      <c r="D53" s="43" t="n">
        <v>162964.51</v>
      </c>
      <c r="E53" s="28" t="n">
        <f aca="false">D53/C53</f>
        <v>2.17286013333333</v>
      </c>
      <c r="F53" s="29" t="n">
        <v>57114.28</v>
      </c>
      <c r="G53" s="45"/>
      <c r="H53" s="23" t="n">
        <f aca="false">D53/F53%</f>
        <v>285.330586326222</v>
      </c>
    </row>
    <row r="54" customFormat="false" ht="13.8" hidden="false" customHeight="false" outlineLevel="0" collapsed="false">
      <c r="A54" s="49" t="s">
        <v>106</v>
      </c>
      <c r="B54" s="50" t="s">
        <v>107</v>
      </c>
      <c r="C54" s="51" t="n">
        <f aca="false">C55+C56</f>
        <v>15000000</v>
      </c>
      <c r="D54" s="51" t="n">
        <f aca="false">D55+D56</f>
        <v>10378781.98</v>
      </c>
      <c r="E54" s="35" t="n">
        <f aca="false">D54/C54</f>
        <v>0.691918798666667</v>
      </c>
      <c r="F54" s="52" t="n">
        <f aca="false">F55+F56</f>
        <v>5611378.87</v>
      </c>
      <c r="G54" s="53"/>
      <c r="H54" s="23" t="n">
        <f aca="false">D54/F54%</f>
        <v>184.959565562181</v>
      </c>
    </row>
    <row r="55" customFormat="false" ht="14.15" hidden="false" customHeight="true" outlineLevel="0" collapsed="false">
      <c r="A55" s="40" t="s">
        <v>108</v>
      </c>
      <c r="B55" s="41" t="s">
        <v>109</v>
      </c>
      <c r="C55" s="42" t="n">
        <v>0</v>
      </c>
      <c r="D55" s="43" t="n">
        <v>-6185</v>
      </c>
      <c r="E55" s="28"/>
      <c r="F55" s="29" t="n">
        <v>-7204.5</v>
      </c>
      <c r="G55" s="45"/>
      <c r="H55" s="23" t="n">
        <f aca="false">D55/F55%</f>
        <v>85.84912207648</v>
      </c>
    </row>
    <row r="56" customFormat="false" ht="20.1" hidden="false" customHeight="true" outlineLevel="0" collapsed="false">
      <c r="A56" s="40" t="s">
        <v>110</v>
      </c>
      <c r="B56" s="41" t="s">
        <v>111</v>
      </c>
      <c r="C56" s="43" t="n">
        <v>15000000</v>
      </c>
      <c r="D56" s="43" t="n">
        <v>10384966.98</v>
      </c>
      <c r="E56" s="28" t="n">
        <f aca="false">D56/C56</f>
        <v>0.692331132</v>
      </c>
      <c r="F56" s="29" t="n">
        <v>5618583.37</v>
      </c>
      <c r="G56" s="45"/>
      <c r="H56" s="23" t="n">
        <f aca="false">D56/F56%</f>
        <v>184.83247993524</v>
      </c>
    </row>
    <row r="57" customFormat="false" ht="23.85" hidden="false" customHeight="true" outlineLevel="0" collapsed="false">
      <c r="A57" s="49" t="s">
        <v>112</v>
      </c>
      <c r="B57" s="50" t="s">
        <v>113</v>
      </c>
      <c r="C57" s="54" t="n">
        <f aca="false">C58+C86</f>
        <v>1263100197.12</v>
      </c>
      <c r="D57" s="54" t="n">
        <f aca="false">D58+D86</f>
        <v>854848630.47</v>
      </c>
      <c r="E57" s="35" t="n">
        <f aca="false">D57/C57</f>
        <v>0.676786079536005</v>
      </c>
      <c r="F57" s="54" t="n">
        <f aca="false">F58+F86+F84</f>
        <v>495956392.47</v>
      </c>
      <c r="G57" s="53"/>
      <c r="H57" s="23" t="n">
        <f aca="false">D57/F57*100</f>
        <v>172.363668146834</v>
      </c>
    </row>
    <row r="58" customFormat="false" ht="47.75" hidden="false" customHeight="true" outlineLevel="0" collapsed="false">
      <c r="A58" s="49" t="s">
        <v>114</v>
      </c>
      <c r="B58" s="50" t="s">
        <v>115</v>
      </c>
      <c r="C58" s="54" t="n">
        <f aca="false">C59+C60+C70+C80</f>
        <v>1263100197.12</v>
      </c>
      <c r="D58" s="54" t="n">
        <f aca="false">D59+D60+D70+D80</f>
        <v>854850863.5</v>
      </c>
      <c r="E58" s="35" t="n">
        <f aca="false">D58/C58</f>
        <v>0.676787847432174</v>
      </c>
      <c r="F58" s="54" t="n">
        <f aca="false">F59+F60+F70+F80</f>
        <v>500318753.84</v>
      </c>
      <c r="G58" s="53"/>
      <c r="H58" s="23" t="n">
        <f aca="false">D58/F58*100</f>
        <v>170.861247342605</v>
      </c>
    </row>
    <row r="59" customFormat="false" ht="29.1" hidden="false" customHeight="true" outlineLevel="0" collapsed="false">
      <c r="A59" s="32" t="s">
        <v>116</v>
      </c>
      <c r="B59" s="33" t="s">
        <v>117</v>
      </c>
      <c r="C59" s="38" t="n">
        <v>109620988.55</v>
      </c>
      <c r="D59" s="34" t="n">
        <v>109620988.55</v>
      </c>
      <c r="E59" s="35" t="n">
        <f aca="false">D59/C59</f>
        <v>1</v>
      </c>
      <c r="F59" s="36" t="n">
        <v>24790761.89</v>
      </c>
      <c r="G59" s="45"/>
      <c r="H59" s="23" t="n">
        <f aca="false">D59/F59*100</f>
        <v>442.184830931793</v>
      </c>
    </row>
    <row r="60" customFormat="false" ht="32.05" hidden="false" customHeight="true" outlineLevel="0" collapsed="false">
      <c r="A60" s="32" t="s">
        <v>118</v>
      </c>
      <c r="B60" s="33" t="s">
        <v>119</v>
      </c>
      <c r="C60" s="34" t="n">
        <f aca="false">SUM(C61:C69)</f>
        <v>372722299.44</v>
      </c>
      <c r="D60" s="34" t="n">
        <f aca="false">SUM(D61:D69)</f>
        <v>113243799.14</v>
      </c>
      <c r="E60" s="35" t="n">
        <f aca="false">D60/C60</f>
        <v>0.303828880939359</v>
      </c>
      <c r="F60" s="36" t="n">
        <f aca="false">SUM(F61:F69)</f>
        <v>63481336.74</v>
      </c>
      <c r="G60" s="45"/>
      <c r="H60" s="23" t="n">
        <f aca="false">D60/F60%</f>
        <v>178.389121835622</v>
      </c>
    </row>
    <row r="61" customFormat="false" ht="37.3" hidden="false" customHeight="false" outlineLevel="0" collapsed="false">
      <c r="A61" s="47" t="s">
        <v>120</v>
      </c>
      <c r="B61" s="55" t="s">
        <v>121</v>
      </c>
      <c r="C61" s="42" t="n">
        <v>151000480</v>
      </c>
      <c r="D61" s="43" t="n">
        <v>0</v>
      </c>
      <c r="E61" s="28" t="n">
        <f aca="false">D61/C61</f>
        <v>0</v>
      </c>
      <c r="F61" s="29"/>
      <c r="G61" s="45"/>
      <c r="H61" s="23" t="n">
        <v>0</v>
      </c>
    </row>
    <row r="62" customFormat="false" ht="61.15" hidden="false" customHeight="false" outlineLevel="0" collapsed="false">
      <c r="A62" s="47" t="s">
        <v>122</v>
      </c>
      <c r="B62" s="55" t="s">
        <v>123</v>
      </c>
      <c r="C62" s="42" t="n">
        <v>0</v>
      </c>
      <c r="D62" s="43" t="n">
        <v>0</v>
      </c>
      <c r="E62" s="28" t="n">
        <v>0</v>
      </c>
      <c r="F62" s="29" t="n">
        <v>1739100</v>
      </c>
      <c r="G62" s="45"/>
      <c r="H62" s="23" t="n">
        <v>0</v>
      </c>
    </row>
    <row r="63" customFormat="false" ht="61.15" hidden="false" customHeight="false" outlineLevel="0" collapsed="false">
      <c r="A63" s="47" t="s">
        <v>124</v>
      </c>
      <c r="B63" s="55" t="s">
        <v>125</v>
      </c>
      <c r="C63" s="42" t="n">
        <v>50505050.51</v>
      </c>
      <c r="D63" s="43" t="n">
        <v>40161020.37</v>
      </c>
      <c r="E63" s="28" t="n">
        <f aca="false">D63/C63</f>
        <v>0.795188203248072</v>
      </c>
      <c r="F63" s="29"/>
      <c r="G63" s="45"/>
      <c r="H63" s="23" t="n">
        <v>0</v>
      </c>
    </row>
    <row r="64" customFormat="false" ht="49.25" hidden="false" customHeight="false" outlineLevel="0" collapsed="false">
      <c r="A64" s="40" t="s">
        <v>126</v>
      </c>
      <c r="B64" s="41" t="s">
        <v>127</v>
      </c>
      <c r="C64" s="42" t="n">
        <v>3386900</v>
      </c>
      <c r="D64" s="43" t="n">
        <v>3386900</v>
      </c>
      <c r="E64" s="28" t="n">
        <f aca="false">D64/C64</f>
        <v>1</v>
      </c>
      <c r="F64" s="29" t="n">
        <v>3401150.53</v>
      </c>
      <c r="G64" s="45"/>
      <c r="H64" s="23" t="n">
        <f aca="false">D64/F64%</f>
        <v>99.5810085477164</v>
      </c>
    </row>
    <row r="65" customFormat="false" ht="25.35" hidden="false" customHeight="false" outlineLevel="0" collapsed="false">
      <c r="A65" s="40" t="s">
        <v>128</v>
      </c>
      <c r="B65" s="41" t="s">
        <v>129</v>
      </c>
      <c r="C65" s="42" t="n">
        <v>7136355</v>
      </c>
      <c r="D65" s="43" t="n">
        <v>6660598</v>
      </c>
      <c r="E65" s="28" t="n">
        <f aca="false">D65/C65</f>
        <v>0.933333333333333</v>
      </c>
      <c r="F65" s="29" t="n">
        <v>3681813</v>
      </c>
      <c r="G65" s="45"/>
      <c r="H65" s="23" t="n">
        <f aca="false">D65/F65%</f>
        <v>180.905385471777</v>
      </c>
    </row>
    <row r="66" customFormat="false" ht="29.85" hidden="false" customHeight="true" outlineLevel="0" collapsed="false">
      <c r="A66" s="40" t="s">
        <v>130</v>
      </c>
      <c r="B66" s="41" t="s">
        <v>131</v>
      </c>
      <c r="C66" s="42"/>
      <c r="D66" s="43"/>
      <c r="E66" s="28"/>
      <c r="F66" s="29" t="n">
        <v>11124849.6</v>
      </c>
      <c r="G66" s="45"/>
      <c r="H66" s="23"/>
    </row>
    <row r="67" customFormat="false" ht="25.35" hidden="false" customHeight="false" outlineLevel="0" collapsed="false">
      <c r="A67" s="40" t="s">
        <v>132</v>
      </c>
      <c r="B67" s="41" t="s">
        <v>133</v>
      </c>
      <c r="C67" s="42"/>
      <c r="D67" s="43"/>
      <c r="E67" s="28"/>
      <c r="F67" s="29" t="n">
        <v>4779067.47</v>
      </c>
      <c r="G67" s="45"/>
      <c r="H67" s="23" t="n">
        <v>0</v>
      </c>
    </row>
    <row r="68" customFormat="false" ht="37.3" hidden="false" customHeight="false" outlineLevel="0" collapsed="false">
      <c r="A68" s="40" t="s">
        <v>134</v>
      </c>
      <c r="B68" s="41" t="s">
        <v>135</v>
      </c>
      <c r="C68" s="42" t="n">
        <v>1359523.81</v>
      </c>
      <c r="D68" s="43" t="n">
        <v>0</v>
      </c>
      <c r="E68" s="28" t="n">
        <v>0</v>
      </c>
      <c r="F68" s="29"/>
      <c r="G68" s="45"/>
      <c r="H68" s="23" t="n">
        <v>0</v>
      </c>
    </row>
    <row r="69" customFormat="false" ht="20.1" hidden="false" customHeight="true" outlineLevel="0" collapsed="false">
      <c r="A69" s="40" t="s">
        <v>136</v>
      </c>
      <c r="B69" s="41" t="s">
        <v>137</v>
      </c>
      <c r="C69" s="42" t="n">
        <v>159333990.12</v>
      </c>
      <c r="D69" s="43" t="n">
        <v>63035280.77</v>
      </c>
      <c r="E69" s="28" t="n">
        <f aca="false">D69/C69</f>
        <v>0.395617286195657</v>
      </c>
      <c r="F69" s="29" t="n">
        <v>38755356.14</v>
      </c>
      <c r="G69" s="45"/>
      <c r="H69" s="23" t="n">
        <f aca="false">D69/F69%</f>
        <v>162.649210453108</v>
      </c>
    </row>
    <row r="70" customFormat="false" ht="25.35" hidden="false" customHeight="false" outlineLevel="0" collapsed="false">
      <c r="A70" s="32" t="s">
        <v>138</v>
      </c>
      <c r="B70" s="33" t="s">
        <v>139</v>
      </c>
      <c r="C70" s="38" t="n">
        <f aca="false">SUM(C71:C79)</f>
        <v>740586166.73</v>
      </c>
      <c r="D70" s="38" t="n">
        <f aca="false">SUM(D71:D79)</f>
        <v>596142025.81</v>
      </c>
      <c r="E70" s="35" t="n">
        <f aca="false">D70/C70</f>
        <v>0.804959709742106</v>
      </c>
      <c r="F70" s="36" t="n">
        <f aca="false">SUM(F71:F79)</f>
        <v>392726654.54</v>
      </c>
      <c r="G70" s="45"/>
      <c r="H70" s="23" t="n">
        <f aca="false">D70/F70%</f>
        <v>151.795662178382</v>
      </c>
    </row>
    <row r="71" customFormat="false" ht="37.3" hidden="false" customHeight="false" outlineLevel="0" collapsed="false">
      <c r="A71" s="40" t="s">
        <v>140</v>
      </c>
      <c r="B71" s="41" t="s">
        <v>141</v>
      </c>
      <c r="C71" s="42" t="n">
        <v>681191828.73</v>
      </c>
      <c r="D71" s="43" t="n">
        <v>554556211.26</v>
      </c>
      <c r="E71" s="28" t="n">
        <f aca="false">D71/C71</f>
        <v>0.814096981013268</v>
      </c>
      <c r="F71" s="29" t="n">
        <v>375428361.59</v>
      </c>
      <c r="G71" s="45"/>
      <c r="H71" s="23" t="n">
        <f aca="false">D71/F71%</f>
        <v>147.712924221112</v>
      </c>
    </row>
    <row r="72" customFormat="false" ht="73.1" hidden="false" customHeight="false" outlineLevel="0" collapsed="false">
      <c r="A72" s="40" t="s">
        <v>142</v>
      </c>
      <c r="B72" s="41" t="s">
        <v>143</v>
      </c>
      <c r="C72" s="42" t="n">
        <v>5376526</v>
      </c>
      <c r="D72" s="43" t="n">
        <v>2897976.12</v>
      </c>
      <c r="E72" s="28" t="n">
        <f aca="false">D72/C72</f>
        <v>0.539005320535974</v>
      </c>
      <c r="F72" s="29" t="n">
        <v>2885854.32</v>
      </c>
      <c r="G72" s="45"/>
      <c r="H72" s="23" t="n">
        <f aca="false">D72/F72%</f>
        <v>100.420041992972</v>
      </c>
    </row>
    <row r="73" customFormat="false" ht="61.15" hidden="false" customHeight="false" outlineLevel="0" collapsed="false">
      <c r="A73" s="56" t="s">
        <v>144</v>
      </c>
      <c r="B73" s="41" t="s">
        <v>145</v>
      </c>
      <c r="C73" s="42" t="n">
        <v>21895950</v>
      </c>
      <c r="D73" s="43" t="n">
        <v>21895950</v>
      </c>
      <c r="E73" s="28" t="n">
        <f aca="false">D73/C73</f>
        <v>1</v>
      </c>
      <c r="F73" s="29"/>
      <c r="G73" s="45"/>
      <c r="H73" s="23" t="n">
        <v>0</v>
      </c>
    </row>
    <row r="74" customFormat="false" ht="37.3" hidden="false" customHeight="false" outlineLevel="0" collapsed="false">
      <c r="A74" s="47" t="s">
        <v>146</v>
      </c>
      <c r="B74" s="55" t="s">
        <v>147</v>
      </c>
      <c r="C74" s="42" t="n">
        <v>2391776</v>
      </c>
      <c r="D74" s="43" t="n">
        <v>1793832.03</v>
      </c>
      <c r="E74" s="28" t="n">
        <f aca="false">D74/C74</f>
        <v>0.750000012542981</v>
      </c>
      <c r="F74" s="29" t="n">
        <v>1791646.41</v>
      </c>
      <c r="G74" s="45"/>
      <c r="H74" s="23" t="n">
        <f aca="false">D74/F74*100</f>
        <v>100.121989472242</v>
      </c>
    </row>
    <row r="75" customFormat="false" ht="49.25" hidden="false" customHeight="false" outlineLevel="0" collapsed="false">
      <c r="A75" s="40" t="s">
        <v>148</v>
      </c>
      <c r="B75" s="41" t="s">
        <v>149</v>
      </c>
      <c r="C75" s="42" t="n">
        <v>23821</v>
      </c>
      <c r="D75" s="43" t="n">
        <v>14625</v>
      </c>
      <c r="E75" s="28" t="n">
        <f aca="false">D75/C75</f>
        <v>0.613954074136266</v>
      </c>
      <c r="F75" s="29"/>
      <c r="G75" s="45"/>
      <c r="H75" s="23" t="n">
        <v>0</v>
      </c>
    </row>
    <row r="76" customFormat="false" ht="61.15" hidden="false" customHeight="false" outlineLevel="0" collapsed="false">
      <c r="A76" s="40" t="s">
        <v>150</v>
      </c>
      <c r="B76" s="41" t="s">
        <v>151</v>
      </c>
      <c r="C76" s="42" t="n">
        <v>24622800</v>
      </c>
      <c r="D76" s="43" t="n">
        <v>11600000</v>
      </c>
      <c r="E76" s="28" t="n">
        <f aca="false">D76/C76</f>
        <v>0.471108078691294</v>
      </c>
      <c r="F76" s="29" t="n">
        <v>9733729.09</v>
      </c>
      <c r="G76" s="45"/>
      <c r="H76" s="23" t="n">
        <f aca="false">D76/F76%</f>
        <v>119.173236616143</v>
      </c>
    </row>
    <row r="77" customFormat="false" ht="25.35" hidden="false" customHeight="false" outlineLevel="0" collapsed="false">
      <c r="A77" s="40" t="s">
        <v>152</v>
      </c>
      <c r="B77" s="41" t="s">
        <v>153</v>
      </c>
      <c r="C77" s="43" t="n">
        <v>1447646</v>
      </c>
      <c r="D77" s="43" t="n">
        <v>1162247.49</v>
      </c>
      <c r="E77" s="28" t="n">
        <f aca="false">D77/C77</f>
        <v>0.802853384045547</v>
      </c>
      <c r="F77" s="29" t="n">
        <v>1082729</v>
      </c>
      <c r="G77" s="45"/>
      <c r="H77" s="23" t="n">
        <f aca="false">D77/F77%</f>
        <v>107.34426527783</v>
      </c>
    </row>
    <row r="78" customFormat="false" ht="25.35" hidden="false" customHeight="false" outlineLevel="0" collapsed="false">
      <c r="A78" s="40" t="s">
        <v>154</v>
      </c>
      <c r="B78" s="41" t="s">
        <v>155</v>
      </c>
      <c r="C78" s="42" t="n">
        <v>2914514</v>
      </c>
      <c r="D78" s="43" t="n">
        <v>2208912.91</v>
      </c>
      <c r="E78" s="28" t="n">
        <f aca="false">D78/C78</f>
        <v>0.757900943347673</v>
      </c>
      <c r="F78" s="29" t="n">
        <v>1617723.42</v>
      </c>
      <c r="G78" s="45"/>
      <c r="H78" s="23" t="n">
        <f aca="false">D78/F78%</f>
        <v>136.544534293755</v>
      </c>
    </row>
    <row r="79" customFormat="false" ht="20.1" hidden="false" customHeight="true" outlineLevel="0" collapsed="false">
      <c r="A79" s="40" t="s">
        <v>156</v>
      </c>
      <c r="B79" s="41" t="s">
        <v>157</v>
      </c>
      <c r="C79" s="42" t="n">
        <v>721305</v>
      </c>
      <c r="D79" s="43" t="n">
        <v>12271</v>
      </c>
      <c r="E79" s="28" t="n">
        <f aca="false">D79/C79</f>
        <v>0.0170122209051649</v>
      </c>
      <c r="F79" s="29" t="n">
        <v>186610.71</v>
      </c>
      <c r="G79" s="45"/>
      <c r="H79" s="23" t="n">
        <f aca="false">D79/F79%</f>
        <v>6.57572118985025</v>
      </c>
    </row>
    <row r="80" customFormat="false" ht="20.85" hidden="false" customHeight="true" outlineLevel="0" collapsed="false">
      <c r="A80" s="32" t="s">
        <v>158</v>
      </c>
      <c r="B80" s="33" t="s">
        <v>159</v>
      </c>
      <c r="C80" s="38" t="n">
        <f aca="false">SUM(C81:C83)</f>
        <v>40170742.4</v>
      </c>
      <c r="D80" s="38" t="n">
        <f aca="false">SUM(D81:D83)</f>
        <v>35844050</v>
      </c>
      <c r="E80" s="35" t="n">
        <f aca="false">D80/C80</f>
        <v>0.892292446156036</v>
      </c>
      <c r="F80" s="36" t="n">
        <f aca="false">SUM(F81:F83)</f>
        <v>19320000.67</v>
      </c>
      <c r="G80" s="45"/>
      <c r="H80" s="23" t="n">
        <f aca="false">D80/F80%</f>
        <v>185.528202675782</v>
      </c>
    </row>
    <row r="81" customFormat="false" ht="73.1" hidden="false" customHeight="false" outlineLevel="0" collapsed="false">
      <c r="A81" s="40" t="s">
        <v>160</v>
      </c>
      <c r="B81" s="41" t="s">
        <v>161</v>
      </c>
      <c r="C81" s="42" t="n">
        <v>2855942.4</v>
      </c>
      <c r="D81" s="43" t="n">
        <v>2529250</v>
      </c>
      <c r="E81" s="28" t="n">
        <f aca="false">D81/C81</f>
        <v>0.885609597728582</v>
      </c>
      <c r="F81" s="29"/>
      <c r="G81" s="45"/>
      <c r="H81" s="23" t="n">
        <v>0</v>
      </c>
    </row>
    <row r="82" customFormat="false" ht="108.95" hidden="false" customHeight="false" outlineLevel="0" collapsed="false">
      <c r="A82" s="40" t="s">
        <v>162</v>
      </c>
      <c r="B82" s="41" t="s">
        <v>163</v>
      </c>
      <c r="C82" s="42" t="n">
        <v>32643000</v>
      </c>
      <c r="D82" s="43" t="n">
        <v>32643000</v>
      </c>
      <c r="E82" s="28" t="n">
        <f aca="false">D82/C82</f>
        <v>1</v>
      </c>
      <c r="F82" s="29" t="n">
        <v>15115720.67</v>
      </c>
      <c r="G82" s="45"/>
      <c r="H82" s="23" t="n">
        <f aca="false">D82/F82%</f>
        <v>215.95397740305</v>
      </c>
    </row>
    <row r="83" customFormat="false" ht="35.05" hidden="false" customHeight="true" outlineLevel="0" collapsed="false">
      <c r="A83" s="57" t="s">
        <v>164</v>
      </c>
      <c r="B83" s="41" t="s">
        <v>165</v>
      </c>
      <c r="C83" s="42" t="n">
        <v>4671800</v>
      </c>
      <c r="D83" s="43" t="n">
        <v>671800</v>
      </c>
      <c r="E83" s="28" t="n">
        <f aca="false">D83/C83</f>
        <v>0.143798963996746</v>
      </c>
      <c r="F83" s="29" t="n">
        <v>4204280</v>
      </c>
      <c r="G83" s="45"/>
      <c r="H83" s="23" t="n">
        <f aca="false">D83/F83%</f>
        <v>15.9789547794153</v>
      </c>
    </row>
    <row r="84" customFormat="false" ht="75.35" hidden="false" customHeight="true" outlineLevel="0" collapsed="false">
      <c r="A84" s="58" t="s">
        <v>166</v>
      </c>
      <c r="B84" s="50" t="s">
        <v>167</v>
      </c>
      <c r="C84" s="54" t="n">
        <v>0</v>
      </c>
      <c r="D84" s="51" t="n">
        <v>0</v>
      </c>
      <c r="E84" s="59" t="n">
        <v>0</v>
      </c>
      <c r="F84" s="60" t="n">
        <f aca="false">F85</f>
        <v>79657.49</v>
      </c>
      <c r="G84" s="45"/>
      <c r="H84" s="23" t="n">
        <f aca="false">D84/F84%</f>
        <v>0</v>
      </c>
    </row>
    <row r="85" customFormat="false" ht="94" hidden="false" customHeight="true" outlineLevel="0" collapsed="false">
      <c r="A85" s="57" t="s">
        <v>168</v>
      </c>
      <c r="B85" s="41" t="s">
        <v>169</v>
      </c>
      <c r="C85" s="42" t="n">
        <v>0</v>
      </c>
      <c r="D85" s="43" t="n">
        <v>0</v>
      </c>
      <c r="E85" s="59" t="n">
        <v>0</v>
      </c>
      <c r="F85" s="61" t="n">
        <v>79657.49</v>
      </c>
      <c r="G85" s="45"/>
      <c r="H85" s="23" t="n">
        <f aca="false">D85/F85%</f>
        <v>0</v>
      </c>
    </row>
    <row r="86" customFormat="false" ht="49.25" hidden="false" customHeight="false" outlineLevel="0" collapsed="false">
      <c r="A86" s="49" t="s">
        <v>170</v>
      </c>
      <c r="B86" s="50" t="s">
        <v>171</v>
      </c>
      <c r="C86" s="54" t="n">
        <v>0</v>
      </c>
      <c r="D86" s="54" t="n">
        <f aca="false">D87</f>
        <v>-2233.03</v>
      </c>
      <c r="E86" s="59" t="n">
        <v>0</v>
      </c>
      <c r="F86" s="52" t="n">
        <f aca="false">F87</f>
        <v>-4442018.86</v>
      </c>
      <c r="G86" s="53"/>
      <c r="H86" s="23" t="n">
        <f aca="false">D86/F86%</f>
        <v>0.0502706105124461</v>
      </c>
    </row>
    <row r="87" customFormat="false" ht="49.25" hidden="false" customHeight="false" outlineLevel="0" collapsed="false">
      <c r="A87" s="40" t="s">
        <v>172</v>
      </c>
      <c r="B87" s="41" t="s">
        <v>173</v>
      </c>
      <c r="C87" s="42" t="n">
        <v>0</v>
      </c>
      <c r="D87" s="42" t="n">
        <v>-2233.03</v>
      </c>
      <c r="E87" s="28" t="n">
        <v>0</v>
      </c>
      <c r="F87" s="29" t="n">
        <v>-4442018.86</v>
      </c>
      <c r="G87" s="45"/>
      <c r="H87" s="23" t="n">
        <f aca="false">D87/F87%</f>
        <v>0.0502706105124461</v>
      </c>
    </row>
    <row r="88" customFormat="false" ht="15" hidden="false" customHeight="true" outlineLevel="0" collapsed="false">
      <c r="A88" s="62"/>
      <c r="B88" s="62"/>
      <c r="C88" s="62"/>
      <c r="D88" s="62"/>
      <c r="E88" s="62"/>
      <c r="F88" s="62"/>
      <c r="G88" s="62"/>
      <c r="H88" s="63"/>
    </row>
    <row r="1048576" customFormat="false" ht="12.8" hidden="false" customHeight="false" outlineLevel="0" collapsed="false"/>
  </sheetData>
  <mergeCells count="1">
    <mergeCell ref="A2:H2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B8D1241-7C1A-46B2-A7CB-A2A2E0C133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2024-04-27T02:32:43Z</dcterms:created>
  <dc:creator>Захарова</dc:creator>
  <dc:description/>
  <dc:language>ru-RU</dc:language>
  <cp:lastModifiedBy/>
  <cp:lastPrinted>2024-07-15T11:53:58Z</cp:lastPrinted>
  <dcterms:modified xsi:type="dcterms:W3CDTF">2024-10-15T10:25:21Z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svod_smart_krai</vt:lpwstr>
  </property>
  <property fmtid="{D5CDD505-2E9C-101B-9397-08002B2CF9AE}" pid="3" name="Версия клиента">
    <vt:lpwstr>23.1.0.38598 (.NET Core 3.1)</vt:lpwstr>
  </property>
  <property fmtid="{D5CDD505-2E9C-101B-9397-08002B2CF9AE}" pid="4" name="Локальная база">
    <vt:lpwstr>не используется</vt:lpwstr>
  </property>
  <property fmtid="{D5CDD505-2E9C-101B-9397-08002B2CF9AE}" pid="5" name="Название документа">
    <vt:lpwstr>555_Орг=20023_Ф=0503117M_Период=декабрь 2023 года.xlsx</vt:lpwstr>
  </property>
  <property fmtid="{D5CDD505-2E9C-101B-9397-08002B2CF9AE}" pid="6" name="Название отчета">
    <vt:lpwstr>555_Орг=20023_Ф=0503117M_Период=декабрь 2023 года.xlsx</vt:lpwstr>
  </property>
  <property fmtid="{D5CDD505-2E9C-101B-9397-08002B2CF9AE}" pid="7" name="Пользователь">
    <vt:lpwstr>rn20023_1</vt:lpwstr>
  </property>
  <property fmtid="{D5CDD505-2E9C-101B-9397-08002B2CF9AE}" pid="8" name="Сервер">
    <vt:lpwstr>svod-db.primorsky.local</vt:lpwstr>
  </property>
  <property fmtid="{D5CDD505-2E9C-101B-9397-08002B2CF9AE}" pid="9" name="Тип сервера">
    <vt:lpwstr>PostgreSQL</vt:lpwstr>
  </property>
  <property fmtid="{D5CDD505-2E9C-101B-9397-08002B2CF9AE}" pid="10" name="Шаблон">
    <vt:lpwstr>SV_0503117M_20220601.xlt</vt:lpwstr>
  </property>
</Properties>
</file>