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896" yWindow="876" windowWidth="10272" windowHeight="9336"/>
  </bookViews>
  <sheets>
    <sheet name="Лист1" sheetId="1" r:id="rId1"/>
  </sheets>
  <definedNames>
    <definedName name="_xlnm._FilterDatabase" localSheetId="0" hidden="1">Лист1!$A$4:$I$279</definedName>
  </definedNames>
  <calcPr calcId="145621"/>
</workbook>
</file>

<file path=xl/calcChain.xml><?xml version="1.0" encoding="utf-8"?>
<calcChain xmlns="http://schemas.openxmlformats.org/spreadsheetml/2006/main">
  <c r="D221" i="1" l="1"/>
  <c r="F221" i="1"/>
  <c r="E221" i="1"/>
  <c r="D69" i="1"/>
  <c r="F249" i="1"/>
  <c r="E249" i="1"/>
  <c r="D249" i="1"/>
  <c r="H250" i="1"/>
  <c r="G250" i="1"/>
  <c r="D209" i="1"/>
  <c r="G198" i="1"/>
  <c r="G165" i="1"/>
  <c r="F160" i="1"/>
  <c r="E160" i="1"/>
  <c r="D160" i="1"/>
  <c r="H162" i="1"/>
  <c r="G162" i="1"/>
  <c r="G139" i="1"/>
  <c r="D112" i="1"/>
  <c r="D48" i="1"/>
  <c r="D36" i="1"/>
  <c r="H35" i="1"/>
  <c r="G35" i="1"/>
  <c r="H34" i="1"/>
  <c r="D34" i="1"/>
  <c r="G34" i="1" s="1"/>
  <c r="D248" i="1" l="1"/>
  <c r="D247" i="1" s="1"/>
  <c r="F255" i="1"/>
  <c r="E255" i="1"/>
  <c r="F229" i="1"/>
  <c r="E229" i="1"/>
  <c r="D229" i="1"/>
  <c r="F227" i="1"/>
  <c r="E227" i="1"/>
  <c r="D227" i="1"/>
  <c r="F159" i="1"/>
  <c r="F158" i="1" s="1"/>
  <c r="E159" i="1"/>
  <c r="E158" i="1" s="1"/>
  <c r="D159" i="1"/>
  <c r="D158" i="1" s="1"/>
  <c r="H134" i="1"/>
  <c r="H133" i="1"/>
  <c r="G133" i="1"/>
  <c r="F108" i="1"/>
  <c r="E108" i="1"/>
  <c r="H113" i="1"/>
  <c r="G113" i="1"/>
  <c r="H102" i="1"/>
  <c r="G102" i="1"/>
  <c r="F9" i="1"/>
  <c r="E9" i="1"/>
  <c r="F7" i="1"/>
  <c r="E7" i="1"/>
  <c r="D9" i="1"/>
  <c r="H251" i="1"/>
  <c r="G251" i="1"/>
  <c r="F248" i="1"/>
  <c r="F247" i="1" s="1"/>
  <c r="H228" i="1"/>
  <c r="G228" i="1"/>
  <c r="F196" i="1"/>
  <c r="E196" i="1"/>
  <c r="F183" i="1"/>
  <c r="E183" i="1"/>
  <c r="H198" i="1"/>
  <c r="G192" i="1"/>
  <c r="H192" i="1"/>
  <c r="G191" i="1"/>
  <c r="H191" i="1"/>
  <c r="H186" i="1"/>
  <c r="G186" i="1"/>
  <c r="H184" i="1"/>
  <c r="G184" i="1"/>
  <c r="G168" i="1"/>
  <c r="H168" i="1"/>
  <c r="H165" i="1"/>
  <c r="H139" i="1"/>
  <c r="G134" i="1"/>
  <c r="F119" i="1"/>
  <c r="F118" i="1" s="1"/>
  <c r="E119" i="1"/>
  <c r="E118" i="1" s="1"/>
  <c r="G122" i="1"/>
  <c r="H122" i="1"/>
  <c r="F112" i="1"/>
  <c r="E112" i="1"/>
  <c r="H110" i="1"/>
  <c r="G110" i="1"/>
  <c r="F100" i="1"/>
  <c r="E100" i="1"/>
  <c r="G78" i="1"/>
  <c r="H70" i="1"/>
  <c r="G70" i="1"/>
  <c r="F69" i="1"/>
  <c r="G69" i="1" s="1"/>
  <c r="E69" i="1"/>
  <c r="H61" i="1"/>
  <c r="G61" i="1"/>
  <c r="H49" i="1"/>
  <c r="G49" i="1"/>
  <c r="F48" i="1"/>
  <c r="G48" i="1" s="1"/>
  <c r="E48" i="1"/>
  <c r="H37" i="1"/>
  <c r="F36" i="1"/>
  <c r="E36" i="1"/>
  <c r="H10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46" i="1"/>
  <c r="G246" i="1"/>
  <c r="H242" i="1"/>
  <c r="G242" i="1"/>
  <c r="H238" i="1"/>
  <c r="G238" i="1"/>
  <c r="H234" i="1"/>
  <c r="G234" i="1"/>
  <c r="H233" i="1"/>
  <c r="G233" i="1"/>
  <c r="H232" i="1"/>
  <c r="G232" i="1"/>
  <c r="H230" i="1"/>
  <c r="G230" i="1"/>
  <c r="H226" i="1"/>
  <c r="G226" i="1"/>
  <c r="H222" i="1"/>
  <c r="G222" i="1"/>
  <c r="H218" i="1"/>
  <c r="G218" i="1"/>
  <c r="H214" i="1"/>
  <c r="G214" i="1"/>
  <c r="H210" i="1"/>
  <c r="G210" i="1"/>
  <c r="H208" i="1"/>
  <c r="G208" i="1"/>
  <c r="H207" i="1"/>
  <c r="G207" i="1"/>
  <c r="H206" i="1"/>
  <c r="G206" i="1"/>
  <c r="H204" i="1"/>
  <c r="G204" i="1"/>
  <c r="H202" i="1"/>
  <c r="G202" i="1"/>
  <c r="H200" i="1"/>
  <c r="G200" i="1"/>
  <c r="H197" i="1"/>
  <c r="G197" i="1"/>
  <c r="H195" i="1"/>
  <c r="G195" i="1"/>
  <c r="H194" i="1"/>
  <c r="G194" i="1"/>
  <c r="H190" i="1"/>
  <c r="G190" i="1"/>
  <c r="H189" i="1"/>
  <c r="G189" i="1"/>
  <c r="H188" i="1"/>
  <c r="G188" i="1"/>
  <c r="H187" i="1"/>
  <c r="G187" i="1"/>
  <c r="H185" i="1"/>
  <c r="G185" i="1"/>
  <c r="H180" i="1"/>
  <c r="G180" i="1"/>
  <c r="H176" i="1"/>
  <c r="G176" i="1"/>
  <c r="H172" i="1"/>
  <c r="G172" i="1"/>
  <c r="H167" i="1"/>
  <c r="G167" i="1"/>
  <c r="H166" i="1"/>
  <c r="G166" i="1"/>
  <c r="H164" i="1"/>
  <c r="G164" i="1"/>
  <c r="H163" i="1"/>
  <c r="G163" i="1"/>
  <c r="H161" i="1"/>
  <c r="G161" i="1"/>
  <c r="H157" i="1"/>
  <c r="G157" i="1"/>
  <c r="H155" i="1"/>
  <c r="G155" i="1"/>
  <c r="H151" i="1"/>
  <c r="G151" i="1"/>
  <c r="H147" i="1"/>
  <c r="G147" i="1"/>
  <c r="H143" i="1"/>
  <c r="G143" i="1"/>
  <c r="H138" i="1"/>
  <c r="G138" i="1"/>
  <c r="H136" i="1"/>
  <c r="G136" i="1"/>
  <c r="H135" i="1"/>
  <c r="G135" i="1"/>
  <c r="H132" i="1"/>
  <c r="G132" i="1"/>
  <c r="H128" i="1"/>
  <c r="G128" i="1"/>
  <c r="H125" i="1"/>
  <c r="G125" i="1"/>
  <c r="H124" i="1"/>
  <c r="G124" i="1"/>
  <c r="H123" i="1"/>
  <c r="G123" i="1"/>
  <c r="H121" i="1"/>
  <c r="G121" i="1"/>
  <c r="H120" i="1"/>
  <c r="G120" i="1"/>
  <c r="H117" i="1"/>
  <c r="G117" i="1"/>
  <c r="H111" i="1"/>
  <c r="G111" i="1"/>
  <c r="H109" i="1"/>
  <c r="G109" i="1"/>
  <c r="H105" i="1"/>
  <c r="G105" i="1"/>
  <c r="H103" i="1"/>
  <c r="G103" i="1"/>
  <c r="H101" i="1"/>
  <c r="G101" i="1"/>
  <c r="H97" i="1"/>
  <c r="G97" i="1"/>
  <c r="H95" i="1"/>
  <c r="G95" i="1"/>
  <c r="H93" i="1"/>
  <c r="G93" i="1"/>
  <c r="H89" i="1"/>
  <c r="G89" i="1"/>
  <c r="H87" i="1"/>
  <c r="G87" i="1"/>
  <c r="H86" i="1"/>
  <c r="G86" i="1"/>
  <c r="H82" i="1"/>
  <c r="G82" i="1"/>
  <c r="H79" i="1"/>
  <c r="G79" i="1"/>
  <c r="H78" i="1"/>
  <c r="H76" i="1"/>
  <c r="G76" i="1"/>
  <c r="H75" i="1"/>
  <c r="G75" i="1"/>
  <c r="H74" i="1"/>
  <c r="G74" i="1"/>
  <c r="H68" i="1"/>
  <c r="G68" i="1"/>
  <c r="H63" i="1"/>
  <c r="G63" i="1"/>
  <c r="H60" i="1"/>
  <c r="G60" i="1"/>
  <c r="H56" i="1"/>
  <c r="G56" i="1"/>
  <c r="H53" i="1"/>
  <c r="G53" i="1"/>
  <c r="H52" i="1"/>
  <c r="G52" i="1"/>
  <c r="H47" i="1"/>
  <c r="G47" i="1"/>
  <c r="H45" i="1"/>
  <c r="G45" i="1"/>
  <c r="H44" i="1"/>
  <c r="G44" i="1"/>
  <c r="H42" i="1"/>
  <c r="G42" i="1"/>
  <c r="H41" i="1"/>
  <c r="G41" i="1"/>
  <c r="H33" i="1"/>
  <c r="G33" i="1"/>
  <c r="H32" i="1"/>
  <c r="G32" i="1"/>
  <c r="H31" i="1"/>
  <c r="G31" i="1"/>
  <c r="H30" i="1"/>
  <c r="H29" i="1"/>
  <c r="H28" i="1"/>
  <c r="G28" i="1"/>
  <c r="H26" i="1"/>
  <c r="G26" i="1"/>
  <c r="H25" i="1"/>
  <c r="G25" i="1"/>
  <c r="H24" i="1"/>
  <c r="H23" i="1"/>
  <c r="G23" i="1"/>
  <c r="H22" i="1"/>
  <c r="G22" i="1"/>
  <c r="H18" i="1"/>
  <c r="G18" i="1"/>
  <c r="H16" i="1"/>
  <c r="G16" i="1"/>
  <c r="H15" i="1"/>
  <c r="G15" i="1"/>
  <c r="H8" i="1"/>
  <c r="G8" i="1"/>
  <c r="F203" i="1"/>
  <c r="E203" i="1"/>
  <c r="D203" i="1"/>
  <c r="D183" i="1"/>
  <c r="D108" i="1"/>
  <c r="F21" i="1"/>
  <c r="F20" i="1" s="1"/>
  <c r="E21" i="1"/>
  <c r="D119" i="1"/>
  <c r="D118" i="1" s="1"/>
  <c r="F116" i="1"/>
  <c r="F115" i="1" s="1"/>
  <c r="E116" i="1"/>
  <c r="E115" i="1" s="1"/>
  <c r="F92" i="1"/>
  <c r="E92" i="1"/>
  <c r="F85" i="1"/>
  <c r="F84" i="1" s="1"/>
  <c r="E85" i="1"/>
  <c r="E84" i="1" s="1"/>
  <c r="F73" i="1"/>
  <c r="F72" i="1" s="1"/>
  <c r="F71" i="1" s="1"/>
  <c r="E73" i="1"/>
  <c r="E72" i="1" s="1"/>
  <c r="E71" i="1" s="1"/>
  <c r="F67" i="1"/>
  <c r="F66" i="1" s="1"/>
  <c r="F65" i="1" s="1"/>
  <c r="E67" i="1"/>
  <c r="E66" i="1" s="1"/>
  <c r="E65" i="1" s="1"/>
  <c r="F59" i="1"/>
  <c r="F58" i="1" s="1"/>
  <c r="E59" i="1"/>
  <c r="E58" i="1" s="1"/>
  <c r="F43" i="1"/>
  <c r="E43" i="1"/>
  <c r="F40" i="1"/>
  <c r="F39" i="1" s="1"/>
  <c r="E40" i="1"/>
  <c r="E39" i="1" s="1"/>
  <c r="F14" i="1"/>
  <c r="F13" i="1" s="1"/>
  <c r="E14" i="1"/>
  <c r="E13" i="1" s="1"/>
  <c r="F241" i="1"/>
  <c r="E241" i="1"/>
  <c r="F193" i="1"/>
  <c r="E193" i="1"/>
  <c r="D193" i="1"/>
  <c r="F107" i="1" l="1"/>
  <c r="E107" i="1"/>
  <c r="H36" i="1"/>
  <c r="H249" i="1"/>
  <c r="G249" i="1"/>
  <c r="G112" i="1"/>
  <c r="H112" i="1"/>
  <c r="E248" i="1"/>
  <c r="E247" i="1" s="1"/>
  <c r="H247" i="1" s="1"/>
  <c r="H48" i="1"/>
  <c r="H69" i="1"/>
  <c r="H9" i="1"/>
  <c r="H119" i="1"/>
  <c r="H115" i="1"/>
  <c r="H73" i="1"/>
  <c r="H66" i="1"/>
  <c r="H43" i="1"/>
  <c r="H39" i="1"/>
  <c r="H21" i="1"/>
  <c r="G229" i="1"/>
  <c r="E20" i="1"/>
  <c r="H193" i="1"/>
  <c r="H108" i="1"/>
  <c r="H183" i="1"/>
  <c r="G203" i="1"/>
  <c r="H67" i="1"/>
  <c r="H241" i="1"/>
  <c r="H229" i="1"/>
  <c r="H203" i="1"/>
  <c r="G193" i="1"/>
  <c r="G183" i="1"/>
  <c r="G119" i="1"/>
  <c r="H116" i="1"/>
  <c r="G108" i="1"/>
  <c r="H92" i="1"/>
  <c r="H84" i="1"/>
  <c r="H85" i="1"/>
  <c r="H77" i="1"/>
  <c r="H58" i="1"/>
  <c r="H59" i="1"/>
  <c r="H40" i="1"/>
  <c r="H13" i="1"/>
  <c r="H14" i="1"/>
  <c r="F104" i="1"/>
  <c r="F99" i="1" s="1"/>
  <c r="E104" i="1"/>
  <c r="D104" i="1"/>
  <c r="F81" i="1"/>
  <c r="E81" i="1"/>
  <c r="E80" i="1" s="1"/>
  <c r="D81" i="1"/>
  <c r="D80" i="1" s="1"/>
  <c r="G77" i="1"/>
  <c r="F54" i="1"/>
  <c r="E54" i="1"/>
  <c r="F51" i="1"/>
  <c r="E51" i="1"/>
  <c r="E50" i="1" s="1"/>
  <c r="D51" i="1"/>
  <c r="D50" i="1" s="1"/>
  <c r="F27" i="1"/>
  <c r="F19" i="1" s="1"/>
  <c r="E27" i="1"/>
  <c r="D27" i="1"/>
  <c r="F17" i="1"/>
  <c r="E17" i="1"/>
  <c r="E12" i="1" s="1"/>
  <c r="D17" i="1"/>
  <c r="H248" i="1" l="1"/>
  <c r="E19" i="1"/>
  <c r="G104" i="1"/>
  <c r="H104" i="1"/>
  <c r="H100" i="1"/>
  <c r="F80" i="1"/>
  <c r="G81" i="1"/>
  <c r="H81" i="1"/>
  <c r="H72" i="1"/>
  <c r="H71" i="1"/>
  <c r="H54" i="1"/>
  <c r="F50" i="1"/>
  <c r="G51" i="1"/>
  <c r="H51" i="1"/>
  <c r="G27" i="1"/>
  <c r="H27" i="1"/>
  <c r="H20" i="1"/>
  <c r="G17" i="1"/>
  <c r="H17" i="1"/>
  <c r="F12" i="1"/>
  <c r="E99" i="1"/>
  <c r="D255" i="1"/>
  <c r="F209" i="1"/>
  <c r="E209" i="1"/>
  <c r="F245" i="1"/>
  <c r="E245" i="1"/>
  <c r="D245" i="1"/>
  <c r="D244" i="1" s="1"/>
  <c r="D243" i="1" s="1"/>
  <c r="H19" i="1" l="1"/>
  <c r="F244" i="1"/>
  <c r="F243" i="1" s="1"/>
  <c r="H245" i="1"/>
  <c r="G245" i="1"/>
  <c r="G209" i="1"/>
  <c r="H209" i="1"/>
  <c r="H80" i="1"/>
  <c r="G80" i="1"/>
  <c r="H50" i="1"/>
  <c r="G50" i="1"/>
  <c r="H12" i="1"/>
  <c r="E244" i="1"/>
  <c r="E243" i="1" s="1"/>
  <c r="D241" i="1"/>
  <c r="G241" i="1" s="1"/>
  <c r="F231" i="1"/>
  <c r="E231" i="1"/>
  <c r="D231" i="1"/>
  <c r="F225" i="1"/>
  <c r="E225" i="1"/>
  <c r="D225" i="1"/>
  <c r="E224" i="1" l="1"/>
  <c r="D224" i="1"/>
  <c r="F224" i="1"/>
  <c r="H243" i="1"/>
  <c r="H244" i="1"/>
  <c r="G244" i="1"/>
  <c r="H231" i="1"/>
  <c r="G231" i="1"/>
  <c r="H227" i="1"/>
  <c r="G227" i="1"/>
  <c r="H225" i="1"/>
  <c r="G225" i="1"/>
  <c r="E220" i="1"/>
  <c r="D220" i="1"/>
  <c r="F217" i="1"/>
  <c r="E217" i="1"/>
  <c r="D217" i="1"/>
  <c r="F213" i="1"/>
  <c r="E213" i="1"/>
  <c r="D213" i="1"/>
  <c r="F205" i="1"/>
  <c r="E205" i="1"/>
  <c r="F201" i="1"/>
  <c r="E201" i="1"/>
  <c r="F199" i="1"/>
  <c r="E199" i="1"/>
  <c r="D205" i="1"/>
  <c r="D201" i="1"/>
  <c r="D199" i="1"/>
  <c r="D196" i="1"/>
  <c r="F179" i="1"/>
  <c r="E179" i="1"/>
  <c r="D179" i="1"/>
  <c r="F175" i="1"/>
  <c r="E175" i="1"/>
  <c r="D175" i="1"/>
  <c r="F171" i="1"/>
  <c r="E171" i="1"/>
  <c r="D171" i="1"/>
  <c r="F156" i="1"/>
  <c r="E156" i="1"/>
  <c r="F154" i="1"/>
  <c r="E154" i="1"/>
  <c r="D156" i="1"/>
  <c r="D154" i="1"/>
  <c r="F150" i="1"/>
  <c r="E150" i="1"/>
  <c r="D150" i="1"/>
  <c r="F146" i="1"/>
  <c r="E146" i="1"/>
  <c r="D146" i="1"/>
  <c r="F142" i="1"/>
  <c r="E142" i="1"/>
  <c r="D142" i="1"/>
  <c r="F137" i="1"/>
  <c r="F131" i="1" s="1"/>
  <c r="E137" i="1"/>
  <c r="E131" i="1" s="1"/>
  <c r="D137" i="1"/>
  <c r="D131" i="1" s="1"/>
  <c r="F127" i="1"/>
  <c r="E127" i="1"/>
  <c r="D127" i="1"/>
  <c r="E182" i="1" l="1"/>
  <c r="E181" i="1" s="1"/>
  <c r="F182" i="1"/>
  <c r="D182" i="1"/>
  <c r="H127" i="1"/>
  <c r="G127" i="1"/>
  <c r="H224" i="1"/>
  <c r="F220" i="1"/>
  <c r="G221" i="1"/>
  <c r="H221" i="1"/>
  <c r="H217" i="1"/>
  <c r="G217" i="1"/>
  <c r="H213" i="1"/>
  <c r="G213" i="1"/>
  <c r="G205" i="1"/>
  <c r="H205" i="1"/>
  <c r="G201" i="1"/>
  <c r="H201" i="1"/>
  <c r="H199" i="1"/>
  <c r="G199" i="1"/>
  <c r="H196" i="1"/>
  <c r="G196" i="1"/>
  <c r="H179" i="1"/>
  <c r="G179" i="1"/>
  <c r="G175" i="1"/>
  <c r="H175" i="1"/>
  <c r="G171" i="1"/>
  <c r="H171" i="1"/>
  <c r="H160" i="1"/>
  <c r="G160" i="1"/>
  <c r="H156" i="1"/>
  <c r="G156" i="1"/>
  <c r="H154" i="1"/>
  <c r="G154" i="1"/>
  <c r="G150" i="1"/>
  <c r="H150" i="1"/>
  <c r="G146" i="1"/>
  <c r="H146" i="1"/>
  <c r="G142" i="1"/>
  <c r="H142" i="1"/>
  <c r="G131" i="1"/>
  <c r="H137" i="1"/>
  <c r="G137" i="1"/>
  <c r="H131" i="1" l="1"/>
  <c r="G220" i="1"/>
  <c r="H220" i="1"/>
  <c r="F181" i="1"/>
  <c r="H182" i="1"/>
  <c r="G182" i="1"/>
  <c r="D116" i="1"/>
  <c r="G116" i="1" s="1"/>
  <c r="D107" i="1"/>
  <c r="D100" i="1"/>
  <c r="F96" i="1"/>
  <c r="E96" i="1"/>
  <c r="F94" i="1"/>
  <c r="E94" i="1"/>
  <c r="D96" i="1"/>
  <c r="D94" i="1"/>
  <c r="D92" i="1"/>
  <c r="G92" i="1" s="1"/>
  <c r="E91" i="1" l="1"/>
  <c r="E90" i="1" s="1"/>
  <c r="G100" i="1"/>
  <c r="D99" i="1"/>
  <c r="H94" i="1"/>
  <c r="G94" i="1"/>
  <c r="H181" i="1"/>
  <c r="H107" i="1"/>
  <c r="G107" i="1"/>
  <c r="H96" i="1"/>
  <c r="G96" i="1"/>
  <c r="F91" i="1"/>
  <c r="F88" i="1"/>
  <c r="E88" i="1"/>
  <c r="E83" i="1" s="1"/>
  <c r="D88" i="1"/>
  <c r="D85" i="1"/>
  <c r="D84" i="1" s="1"/>
  <c r="D73" i="1"/>
  <c r="D72" i="1" l="1"/>
  <c r="G72" i="1" s="1"/>
  <c r="G73" i="1"/>
  <c r="G84" i="1"/>
  <c r="G85" i="1"/>
  <c r="F90" i="1"/>
  <c r="H91" i="1"/>
  <c r="G88" i="1"/>
  <c r="H88" i="1"/>
  <c r="F83" i="1"/>
  <c r="D67" i="1"/>
  <c r="F62" i="1"/>
  <c r="E62" i="1"/>
  <c r="E57" i="1" s="1"/>
  <c r="D62" i="1"/>
  <c r="D59" i="1"/>
  <c r="F55" i="1"/>
  <c r="E55" i="1"/>
  <c r="D55" i="1"/>
  <c r="F46" i="1"/>
  <c r="F38" i="1" s="1"/>
  <c r="E46" i="1"/>
  <c r="E38" i="1" s="1"/>
  <c r="D46" i="1"/>
  <c r="D43" i="1"/>
  <c r="G43" i="1" s="1"/>
  <c r="D40" i="1"/>
  <c r="D21" i="1"/>
  <c r="F6" i="1"/>
  <c r="F5" i="1" s="1"/>
  <c r="E6" i="1"/>
  <c r="E5" i="1" s="1"/>
  <c r="D7" i="1"/>
  <c r="D6" i="1" s="1"/>
  <c r="D5" i="1" s="1"/>
  <c r="E11" i="1" l="1"/>
  <c r="E64" i="1"/>
  <c r="D71" i="1"/>
  <c r="G71" i="1" s="1"/>
  <c r="D39" i="1"/>
  <c r="G39" i="1" s="1"/>
  <c r="G40" i="1"/>
  <c r="D58" i="1"/>
  <c r="G58" i="1" s="1"/>
  <c r="G59" i="1"/>
  <c r="D20" i="1"/>
  <c r="G20" i="1" s="1"/>
  <c r="G21" i="1"/>
  <c r="D13" i="1"/>
  <c r="G13" i="1" s="1"/>
  <c r="G14" i="1"/>
  <c r="D66" i="1"/>
  <c r="G67" i="1"/>
  <c r="H90" i="1"/>
  <c r="H83" i="1"/>
  <c r="G62" i="1"/>
  <c r="H62" i="1"/>
  <c r="F57" i="1"/>
  <c r="F11" i="1" s="1"/>
  <c r="G55" i="1"/>
  <c r="H55" i="1"/>
  <c r="H46" i="1"/>
  <c r="G46" i="1"/>
  <c r="G7" i="1"/>
  <c r="H7" i="1"/>
  <c r="F145" i="1"/>
  <c r="E219" i="1"/>
  <c r="F170" i="1"/>
  <c r="E170" i="1"/>
  <c r="E169" i="1" s="1"/>
  <c r="E98" i="1"/>
  <c r="D170" i="1"/>
  <c r="D169" i="1" s="1"/>
  <c r="F219" i="1"/>
  <c r="F149" i="1"/>
  <c r="F141" i="1"/>
  <c r="F126" i="1"/>
  <c r="F237" i="1"/>
  <c r="E237" i="1"/>
  <c r="E236" i="1" s="1"/>
  <c r="E235" i="1" s="1"/>
  <c r="D237" i="1"/>
  <c r="D219" i="1"/>
  <c r="E149" i="1"/>
  <c r="E148" i="1" s="1"/>
  <c r="E145" i="1"/>
  <c r="E144" i="1" s="1"/>
  <c r="E141" i="1"/>
  <c r="E140" i="1" s="1"/>
  <c r="E130" i="1"/>
  <c r="E129" i="1" s="1"/>
  <c r="E126" i="1"/>
  <c r="G66" i="1" l="1"/>
  <c r="D65" i="1"/>
  <c r="D57" i="1"/>
  <c r="G57" i="1" s="1"/>
  <c r="G65" i="1"/>
  <c r="H126" i="1"/>
  <c r="G237" i="1"/>
  <c r="H237" i="1"/>
  <c r="G219" i="1"/>
  <c r="H219" i="1"/>
  <c r="G170" i="1"/>
  <c r="H170" i="1"/>
  <c r="F148" i="1"/>
  <c r="H149" i="1"/>
  <c r="H145" i="1"/>
  <c r="F140" i="1"/>
  <c r="H141" i="1"/>
  <c r="H99" i="1"/>
  <c r="H65" i="1"/>
  <c r="F64" i="1"/>
  <c r="H57" i="1"/>
  <c r="H38" i="1"/>
  <c r="G6" i="1"/>
  <c r="H6" i="1"/>
  <c r="F153" i="1"/>
  <c r="F169" i="1"/>
  <c r="E153" i="1"/>
  <c r="E152" i="1" s="1"/>
  <c r="E114" i="1"/>
  <c r="E106" i="1"/>
  <c r="F236" i="1"/>
  <c r="F144" i="1"/>
  <c r="F130" i="1"/>
  <c r="F106" i="1"/>
  <c r="F98" i="1"/>
  <c r="D236" i="1"/>
  <c r="D235" i="1" s="1"/>
  <c r="E254" i="1"/>
  <c r="E253" i="1" s="1"/>
  <c r="D254" i="1"/>
  <c r="E240" i="1"/>
  <c r="E239" i="1" s="1"/>
  <c r="F240" i="1"/>
  <c r="D240" i="1"/>
  <c r="D239" i="1" s="1"/>
  <c r="F216" i="1"/>
  <c r="E216" i="1"/>
  <c r="E215" i="1" s="1"/>
  <c r="D216" i="1"/>
  <c r="D215" i="1" s="1"/>
  <c r="F212" i="1"/>
  <c r="E212" i="1"/>
  <c r="E211" i="1" s="1"/>
  <c r="D212" i="1"/>
  <c r="D211" i="1" s="1"/>
  <c r="E174" i="1"/>
  <c r="E173" i="1" s="1"/>
  <c r="F174" i="1"/>
  <c r="F178" i="1"/>
  <c r="E178" i="1"/>
  <c r="E177" i="1" s="1"/>
  <c r="D178" i="1"/>
  <c r="D177" i="1" s="1"/>
  <c r="D174" i="1"/>
  <c r="D173" i="1" s="1"/>
  <c r="D149" i="1"/>
  <c r="D148" i="1" s="1"/>
  <c r="D130" i="1"/>
  <c r="D115" i="1"/>
  <c r="G115" i="1" s="1"/>
  <c r="D54" i="1"/>
  <c r="G54" i="1" s="1"/>
  <c r="D12" i="1"/>
  <c r="G12" i="1" s="1"/>
  <c r="G149" i="1" l="1"/>
  <c r="H255" i="1"/>
  <c r="G255" i="1"/>
  <c r="F239" i="1"/>
  <c r="G240" i="1"/>
  <c r="H240" i="1"/>
  <c r="G236" i="1"/>
  <c r="H236" i="1"/>
  <c r="F215" i="1"/>
  <c r="H216" i="1"/>
  <c r="G216" i="1"/>
  <c r="F211" i="1"/>
  <c r="H212" i="1"/>
  <c r="G212" i="1"/>
  <c r="F177" i="1"/>
  <c r="H178" i="1"/>
  <c r="G178" i="1"/>
  <c r="F173" i="1"/>
  <c r="G174" i="1"/>
  <c r="H174" i="1"/>
  <c r="G169" i="1"/>
  <c r="H169" i="1"/>
  <c r="F152" i="1"/>
  <c r="H153" i="1"/>
  <c r="H148" i="1"/>
  <c r="G148" i="1"/>
  <c r="H144" i="1"/>
  <c r="H140" i="1"/>
  <c r="G130" i="1"/>
  <c r="H130" i="1"/>
  <c r="F114" i="1"/>
  <c r="H114" i="1" s="1"/>
  <c r="H118" i="1"/>
  <c r="H106" i="1"/>
  <c r="H98" i="1"/>
  <c r="H64" i="1"/>
  <c r="H11" i="1"/>
  <c r="E223" i="1"/>
  <c r="E252" i="1" s="1"/>
  <c r="D141" i="1"/>
  <c r="F254" i="1"/>
  <c r="D181" i="1"/>
  <c r="G181" i="1" s="1"/>
  <c r="D153" i="1"/>
  <c r="G153" i="1" s="1"/>
  <c r="D145" i="1"/>
  <c r="G145" i="1" s="1"/>
  <c r="D126" i="1"/>
  <c r="G126" i="1" s="1"/>
  <c r="G118" i="1"/>
  <c r="D83" i="1"/>
  <c r="G83" i="1" s="1"/>
  <c r="D38" i="1"/>
  <c r="G38" i="1" s="1"/>
  <c r="F235" i="1"/>
  <c r="F129" i="1"/>
  <c r="D253" i="1"/>
  <c r="D129" i="1"/>
  <c r="D91" i="1"/>
  <c r="D19" i="1"/>
  <c r="G19" i="1" s="1"/>
  <c r="D98" i="1" l="1"/>
  <c r="G98" i="1" s="1"/>
  <c r="G99" i="1"/>
  <c r="D90" i="1"/>
  <c r="G90" i="1" s="1"/>
  <c r="G91" i="1"/>
  <c r="D223" i="1"/>
  <c r="G224" i="1"/>
  <c r="D140" i="1"/>
  <c r="G140" i="1" s="1"/>
  <c r="G141" i="1"/>
  <c r="F253" i="1"/>
  <c r="H254" i="1"/>
  <c r="G254" i="1"/>
  <c r="G239" i="1"/>
  <c r="H239" i="1"/>
  <c r="G235" i="1"/>
  <c r="H235" i="1"/>
  <c r="H215" i="1"/>
  <c r="G215" i="1"/>
  <c r="H211" i="1"/>
  <c r="G211" i="1"/>
  <c r="H177" i="1"/>
  <c r="G177" i="1"/>
  <c r="G173" i="1"/>
  <c r="H173" i="1"/>
  <c r="H159" i="1"/>
  <c r="G159" i="1"/>
  <c r="H152" i="1"/>
  <c r="G129" i="1"/>
  <c r="H129" i="1"/>
  <c r="D64" i="1"/>
  <c r="G64" i="1" s="1"/>
  <c r="D152" i="1"/>
  <c r="G152" i="1" s="1"/>
  <c r="D114" i="1"/>
  <c r="G114" i="1" s="1"/>
  <c r="D144" i="1"/>
  <c r="G144" i="1" s="1"/>
  <c r="D106" i="1"/>
  <c r="G106" i="1" s="1"/>
  <c r="F223" i="1"/>
  <c r="F252" i="1" s="1"/>
  <c r="D11" i="1"/>
  <c r="D252" i="1" l="1"/>
  <c r="G11" i="1"/>
  <c r="H253" i="1"/>
  <c r="G253" i="1"/>
  <c r="H223" i="1"/>
  <c r="G223" i="1"/>
  <c r="H158" i="1"/>
  <c r="G158" i="1"/>
  <c r="G5" i="1"/>
  <c r="G252" i="1" l="1"/>
  <c r="F279" i="1"/>
  <c r="H252" i="1"/>
  <c r="D279" i="1"/>
  <c r="H5" i="1" l="1"/>
  <c r="E279" i="1" l="1"/>
  <c r="G279" i="1" l="1"/>
  <c r="H279" i="1"/>
</calcChain>
</file>

<file path=xl/sharedStrings.xml><?xml version="1.0" encoding="utf-8"?>
<sst xmlns="http://schemas.openxmlformats.org/spreadsheetml/2006/main" count="993" uniqueCount="571">
  <si>
    <t>Наименование</t>
  </si>
  <si>
    <t>Целевая статья</t>
  </si>
  <si>
    <t>Мероприятия по повышению квалификации, профессиональной подготовки, обучению и диспансеризации муниципальных служащих</t>
  </si>
  <si>
    <t xml:space="preserve">Подпрограмма "Развитие системы дошкольного образования" </t>
  </si>
  <si>
    <t>Расходы на обеспечение деятельности (оказание услуг, выполнение работ) муниципальных учреждений</t>
  </si>
  <si>
    <t>Детские дошкольные учреждения</t>
  </si>
  <si>
    <t>Подпрограмма "Развитие системы общего образования"</t>
  </si>
  <si>
    <t>Школы - детские сады, школы начальные, неполные средние и средние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</si>
  <si>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</si>
  <si>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</si>
  <si>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</si>
  <si>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</si>
  <si>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Детская школа искусств</t>
  </si>
  <si>
    <t>Районный центр детского творчества</t>
  </si>
  <si>
    <t xml:space="preserve">Подпрограмма "Развитие учреждений культуры Партизанского муниципального района" </t>
  </si>
  <si>
    <t xml:space="preserve">Дворцы и дома культуры, другие учреждения культуры </t>
  </si>
  <si>
    <t>Музеи</t>
  </si>
  <si>
    <t>Библиотеки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</si>
  <si>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</si>
  <si>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</si>
  <si>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Доплаты к пенсиям муниципальных служащих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</si>
  <si>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</si>
  <si>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в сфере средств массовой информации</t>
  </si>
  <si>
    <t>Содержание автомобильных дорог на территории Партизанского муниципального района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</si>
  <si>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</si>
  <si>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Мероприятия по землеустройству и землепользованию</t>
  </si>
  <si>
    <t>Мероприятия по управлению муниципальной собственностью</t>
  </si>
  <si>
    <t>Мероприятия по улучшению условий труда в муниципальных учреждениях Партизанского муниципального района</t>
  </si>
  <si>
    <t>Проведение мероприятий для детей и молодежи</t>
  </si>
  <si>
    <t xml:space="preserve">Проведение социально-значимых мероприятий для инвалидов </t>
  </si>
  <si>
    <t>Организация, проведение и участие в спортивных мероприятиях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</si>
  <si>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</si>
  <si>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</si>
  <si>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</si>
  <si>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</si>
  <si>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Председатель представительного органа муниципального образования</t>
  </si>
  <si>
    <t>Мероприятия, проводимые администрацией Партизанского муниципального района</t>
  </si>
  <si>
    <t>Выравнивание бюджетной обеспеченности поселений из районного фонда финансовой поддержки</t>
  </si>
  <si>
    <t>Всего расходов: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</si>
  <si>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</si>
  <si>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>Мероприятия по капитальному ремонту помещений муниципальной собственности</t>
  </si>
  <si>
    <t>9900000000</t>
  </si>
  <si>
    <t>9990000000</t>
  </si>
  <si>
    <t>9999910020</t>
  </si>
  <si>
    <t>9999980010</t>
  </si>
  <si>
    <t>9999910030</t>
  </si>
  <si>
    <t>9999910010</t>
  </si>
  <si>
    <t>9999920100</t>
  </si>
  <si>
    <t>9999993010</t>
  </si>
  <si>
    <t>9999993030</t>
  </si>
  <si>
    <t>9999993100</t>
  </si>
  <si>
    <t>9999993040</t>
  </si>
  <si>
    <t>Непрограммные мероприятия</t>
  </si>
  <si>
    <t>9999900000</t>
  </si>
  <si>
    <t>Основное мероприятие "Реализация образовательных программ дошкольного образования"</t>
  </si>
  <si>
    <t>0210100000</t>
  </si>
  <si>
    <t>0200000000</t>
  </si>
  <si>
    <t>0210000000</t>
  </si>
  <si>
    <t>0210140000</t>
  </si>
  <si>
    <t>0210142000</t>
  </si>
  <si>
    <t>0210193070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</si>
  <si>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</si>
  <si>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0220000000</t>
  </si>
  <si>
    <t>0220100000</t>
  </si>
  <si>
    <t>0220140000</t>
  </si>
  <si>
    <t>0220193060</t>
  </si>
  <si>
    <t>Основное мероприятие "Создание условий для получения качественного общего образования"</t>
  </si>
  <si>
    <t>0220200000</t>
  </si>
  <si>
    <t>Основное мероприятие "Организация и обеспечение отдыха и оздоровления детей и подростков"</t>
  </si>
  <si>
    <t>0230000000</t>
  </si>
  <si>
    <t>0230100000</t>
  </si>
  <si>
    <t>0230140000</t>
  </si>
  <si>
    <t>0230142330</t>
  </si>
  <si>
    <t>0230200000</t>
  </si>
  <si>
    <t>0230293080</t>
  </si>
  <si>
    <t>Основное мероприятие "Меры социальной поддержки семей, имеющих детей"</t>
  </si>
  <si>
    <t>0290293090</t>
  </si>
  <si>
    <t>0290000000</t>
  </si>
  <si>
    <t>1900000000</t>
  </si>
  <si>
    <t>1990000000</t>
  </si>
  <si>
    <t>1990100000</t>
  </si>
  <si>
    <t>2000000000</t>
  </si>
  <si>
    <t>2090000000</t>
  </si>
  <si>
    <t>2090100000</t>
  </si>
  <si>
    <t>2090180300</t>
  </si>
  <si>
    <t>0300000000</t>
  </si>
  <si>
    <t>0310000000</t>
  </si>
  <si>
    <t>0310100000</t>
  </si>
  <si>
    <t>0310140000</t>
  </si>
  <si>
    <t>0310142310</t>
  </si>
  <si>
    <t>Основное мероприятие "Выявление и поддержка одарённых детей и молодёжи"</t>
  </si>
  <si>
    <t>1200000000</t>
  </si>
  <si>
    <t>1290000000</t>
  </si>
  <si>
    <t>1290100000</t>
  </si>
  <si>
    <t>1290120310</t>
  </si>
  <si>
    <t>0500000000</t>
  </si>
  <si>
    <t>0590000000</t>
  </si>
  <si>
    <t>0590100000</t>
  </si>
  <si>
    <t>0590160090</t>
  </si>
  <si>
    <t>Основное мероприятие "Выплата доплат к пенсии"</t>
  </si>
  <si>
    <t>0590200000</t>
  </si>
  <si>
    <t>0590280060</t>
  </si>
  <si>
    <t>Основное мероприятие "Обеспечение выплаты молодым семьям субсидий на приобретение (строительство) жилья экономкласса"</t>
  </si>
  <si>
    <t>0700000000</t>
  </si>
  <si>
    <t>0790000000</t>
  </si>
  <si>
    <t>0790100000</t>
  </si>
  <si>
    <t>0790160080</t>
  </si>
  <si>
    <t>9999959300</t>
  </si>
  <si>
    <t>9999993120</t>
  </si>
  <si>
    <t>1100000000</t>
  </si>
  <si>
    <t>1190000000</t>
  </si>
  <si>
    <t>Основное мероприятие "Информирование населения Партизанского муниципального района"</t>
  </si>
  <si>
    <t>1190100000</t>
  </si>
  <si>
    <t>1190120190</t>
  </si>
  <si>
    <t>Основное мероприятие "Создание безопасных условий труда"</t>
  </si>
  <si>
    <t>0220142100</t>
  </si>
  <si>
    <t>Основное мероприятие "Организация и обеспечение занятости детей и подростков"</t>
  </si>
  <si>
    <t>0230300000</t>
  </si>
  <si>
    <t>0230380170</t>
  </si>
  <si>
    <t>Основное мероприятие "Обеспечение деятельности образовательных учреждений"</t>
  </si>
  <si>
    <t>0290140000</t>
  </si>
  <si>
    <t>0290145200</t>
  </si>
  <si>
    <t>Основное мероприятие "Мероприятия, направленные на повышение доступности и качества получения услуг для инвалидов и других маломобильных групп"</t>
  </si>
  <si>
    <t>1300000000</t>
  </si>
  <si>
    <t>1390000000</t>
  </si>
  <si>
    <t>1390100000</t>
  </si>
  <si>
    <t>1390120260</t>
  </si>
  <si>
    <t>Основное мероприятие "Обеспечение деятельности, развитие и укрепление материально-технической базы учреждений культуры"</t>
  </si>
  <si>
    <t>0390000000</t>
  </si>
  <si>
    <t>0390140000</t>
  </si>
  <si>
    <t>0390145200</t>
  </si>
  <si>
    <t>Основное мероприятие "Обеспечение деятельности муниципальных учреждений культуры"</t>
  </si>
  <si>
    <t>0320000000</t>
  </si>
  <si>
    <t>0320140000</t>
  </si>
  <si>
    <t>0320144000</t>
  </si>
  <si>
    <t>0320144100</t>
  </si>
  <si>
    <t>0320144200</t>
  </si>
  <si>
    <t>0100000000</t>
  </si>
  <si>
    <t>0190000000</t>
  </si>
  <si>
    <t>0190100000</t>
  </si>
  <si>
    <t>0190120160</t>
  </si>
  <si>
    <t>Основное мероприятие "Формирование высококвалифицированного кадрового состава муниципальной службы"</t>
  </si>
  <si>
    <t>0900000000</t>
  </si>
  <si>
    <t>0990000000</t>
  </si>
  <si>
    <t>0990100000</t>
  </si>
  <si>
    <t>0990120010</t>
  </si>
  <si>
    <t>Основное мероприятие "Обеспечение мероприятий по предупреждению и ликвидации последствий чрезвычайных ситуаций и стихийных бедствий "</t>
  </si>
  <si>
    <t>0600000000</t>
  </si>
  <si>
    <t>0690000000</t>
  </si>
  <si>
    <t>0690100000</t>
  </si>
  <si>
    <t>0690120020</t>
  </si>
  <si>
    <t>0800000000</t>
  </si>
  <si>
    <t>0810000000</t>
  </si>
  <si>
    <t>0810100000</t>
  </si>
  <si>
    <t>0810160030</t>
  </si>
  <si>
    <t>Основное мероприятие "Организация транспортного обслуживания населения Партизанского муниципального района"</t>
  </si>
  <si>
    <t>0820000000</t>
  </si>
  <si>
    <t>0820100000</t>
  </si>
  <si>
    <t>Основное мероприятие "Содействие развитию автомобильных дорог общего пользования местного значения Партизанского муниципального района"</t>
  </si>
  <si>
    <t>0820120030</t>
  </si>
  <si>
    <t>Основное мероприятие "Управление и распоряжение имуществом, находящимся в собственности и в ведении Партизанского муниципального района"</t>
  </si>
  <si>
    <t>0990120060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</si>
  <si>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Федерации"</t>
  </si>
  <si>
    <t>1700000000</t>
  </si>
  <si>
    <t>1790000000</t>
  </si>
  <si>
    <t>1790100000</t>
  </si>
  <si>
    <t>1790120170</t>
  </si>
  <si>
    <t>Основное мероприятие "Капитальный ремонт помещений муниципальной собственности Партизанского муниципального района"</t>
  </si>
  <si>
    <t>1890000000</t>
  </si>
  <si>
    <t>Основное мероприятие "Обеспечение водоснабжения и водоотведения населенных пунктов Партизанского муниципального района"</t>
  </si>
  <si>
    <t>Основное мероприятие "Обеспечение теплоснабжения населенных пунктов Партизанского муниципального района"</t>
  </si>
  <si>
    <t>1800000000</t>
  </si>
  <si>
    <t>Основное мероприятие "Поддержка общественных организаций в Партизанском муниципальном районе"</t>
  </si>
  <si>
    <t>Основное мероприятие "Поддержка социально-ориентированных некоммерческих организаций в Партизанском муниципальном районе"</t>
  </si>
  <si>
    <t>1390260010</t>
  </si>
  <si>
    <t>Основное мероприятие "Создание условий для привлечения населения к занятиям спортом"</t>
  </si>
  <si>
    <t>1400000000</t>
  </si>
  <si>
    <t>1490000000</t>
  </si>
  <si>
    <t>1490100000</t>
  </si>
  <si>
    <t>1490120070</t>
  </si>
  <si>
    <t>Содержание мест захоронения</t>
  </si>
  <si>
    <t>Основное мероприятие "Организация и содержание мест захоронения Партизанского муниципального района"</t>
  </si>
  <si>
    <t>1890200000</t>
  </si>
  <si>
    <t>0990140000</t>
  </si>
  <si>
    <t>0990140010</t>
  </si>
  <si>
    <t>Основное мероприятие  "Обеспечение жильем молодых семей и молодых специалистов, проживающих в сельской местности Партизанского муниципального района"</t>
  </si>
  <si>
    <t>Основное мероприятие "Реализация дополнительных общеобразовательных программ и обеспечение условий их предоставления"</t>
  </si>
  <si>
    <t>0290100000</t>
  </si>
  <si>
    <t>1890100000</t>
  </si>
  <si>
    <t>Организация и проведение мероприятий связанных с предпринимательской деятельностью</t>
  </si>
  <si>
    <t>Основное мероприятие "Муниципальная охрана и сохранение объектов культурного наследия"</t>
  </si>
  <si>
    <t>Создание, сохранение, использование и популяризация объектов культурного наследия (памятников истории и культуры)</t>
  </si>
  <si>
    <t>0390200000</t>
  </si>
  <si>
    <t>0390270160</t>
  </si>
  <si>
    <t>Основное мероприятие "Реализация мероприятий, направленных на привлечение детей и молодежи к участию в  мероприятиях и повышение качества жизни детей"</t>
  </si>
  <si>
    <t>Организация и проведение мероприятий патриотической направленности</t>
  </si>
  <si>
    <t>1600000000</t>
  </si>
  <si>
    <t>1690000000</t>
  </si>
  <si>
    <t>1690100000</t>
  </si>
  <si>
    <t>1690120210</t>
  </si>
  <si>
    <t>0390100000</t>
  </si>
  <si>
    <t>0320100000</t>
  </si>
  <si>
    <t>0290200000</t>
  </si>
  <si>
    <t>1390200000</t>
  </si>
  <si>
    <t xml:space="preserve">Организация и обеспечение оздоровления и отдыха детей </t>
  </si>
  <si>
    <t>0230220320</t>
  </si>
  <si>
    <t>0830000000</t>
  </si>
  <si>
    <t>0830100000</t>
  </si>
  <si>
    <t>0830120030</t>
  </si>
  <si>
    <t>Основное мероприятие "Повышение безопасности дорожного движения в Партизанском муниципальном районе"</t>
  </si>
  <si>
    <t>Вид расходов</t>
  </si>
  <si>
    <t>000</t>
  </si>
  <si>
    <t>Основное мероприятие «Поддержание и улучшение санитарного и эстетического состояния территории Партизанского муниципального района»</t>
  </si>
  <si>
    <t>Ликвидация несанкционированных свалок</t>
  </si>
  <si>
    <t>1890300000</t>
  </si>
  <si>
    <t>Основное мероприятие "Обеспечение электроснабжением населенных пунктов Партизанского муниципального района"</t>
  </si>
  <si>
    <t>Ремонт, капитальный ремонт линий электропередач</t>
  </si>
  <si>
    <t>Дошкольные группы</t>
  </si>
  <si>
    <t>0220242110</t>
  </si>
  <si>
    <t xml:space="preserve">Осуществление регулярных пассажирских перевозок автомобильным транспортом по регулируемым тарифам </t>
  </si>
  <si>
    <t>1500000000</t>
  </si>
  <si>
    <t>1590000000</t>
  </si>
  <si>
    <t>Основное мероприятие "Обеспечение деятельности и укрепление материально-технической базы архивной службы"</t>
  </si>
  <si>
    <t>1590100000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</si>
  <si>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</si>
  <si>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>1590120090</t>
  </si>
  <si>
    <t>1890500000</t>
  </si>
  <si>
    <t>1890370190</t>
  </si>
  <si>
    <t>1890400000</t>
  </si>
  <si>
    <t>1890420290</t>
  </si>
  <si>
    <t>1890520340</t>
  </si>
  <si>
    <t>2500000000</t>
  </si>
  <si>
    <t>2590000000</t>
  </si>
  <si>
    <t>2590120150</t>
  </si>
  <si>
    <t>2590100000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</si>
  <si>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</si>
  <si>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</si>
  <si>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</si>
  <si>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</t>
  </si>
  <si>
    <t>9999993110</t>
  </si>
  <si>
    <t>Государственная регистрация актов гражданского состояния</t>
  </si>
  <si>
    <t>Реализация отдельных государственных полномочий по созданию административных комиссий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</si>
  <si>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</si>
  <si>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Создание и 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</si>
  <si>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</si>
  <si>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Итого по муниципальным программам</t>
  </si>
  <si>
    <t>0000000000</t>
  </si>
  <si>
    <t>Составление (изменение) списков кандидатов в присяжные заседатели федеральных  судов общей юрисдикции в Российской Федерации</t>
  </si>
  <si>
    <t>9999951200</t>
  </si>
  <si>
    <t>19901L4970</t>
  </si>
  <si>
    <t>Реализация мероприятий по обеспечению жильем молодых семей за счет средств бюджетов</t>
  </si>
  <si>
    <t>1000000000</t>
  </si>
  <si>
    <t>1090000000</t>
  </si>
  <si>
    <t>Мероприятия по противодействию коррупции в Партизанском муниципальном районе</t>
  </si>
  <si>
    <t>1090120180</t>
  </si>
  <si>
    <t>Основное мероприятие "Создание условий по предупреждению коррупционных действий в Партизанском муниципальном районе"</t>
  </si>
  <si>
    <t>1090100000</t>
  </si>
  <si>
    <t>Резервный фонд администрации Партизанского муниципального района</t>
  </si>
  <si>
    <t>9999920110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</si>
  <si>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</si>
  <si>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</si>
  <si>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2100000000</t>
  </si>
  <si>
    <t>2190000000</t>
  </si>
  <si>
    <t>0220293150</t>
  </si>
  <si>
    <t>9999993130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</si>
  <si>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иными способами"</t>
  </si>
  <si>
    <t>2590200000</t>
  </si>
  <si>
    <t>Обеспечение граждан твердым топливом (дровами)</t>
  </si>
  <si>
    <t>Средства благотворительного пожертвования</t>
  </si>
  <si>
    <t>2190177777</t>
  </si>
  <si>
    <t>0220177777</t>
  </si>
  <si>
    <t xml:space="preserve">Межбюджетные  трансферты, передаваемые бюджету Партизанского муниципального района </t>
  </si>
  <si>
    <t>9999970010</t>
  </si>
  <si>
    <t>Основное мероприятие "Социальная поддержка семей и детей"</t>
  </si>
  <si>
    <t>0590300000</t>
  </si>
  <si>
    <t>Проведение социально значимых мероприятий</t>
  </si>
  <si>
    <t>0590320200</t>
  </si>
  <si>
    <t>Ремонт зданий муниципальных образовательных учреждений</t>
  </si>
  <si>
    <t>Расходы, связанные с исполнением решений, принятых судебными органами</t>
  </si>
  <si>
    <t>9999920250</t>
  </si>
  <si>
    <t>Ремонт сетей водоснабжения, водоотведения</t>
  </si>
  <si>
    <t>1890170020</t>
  </si>
  <si>
    <t>1890700000</t>
  </si>
  <si>
    <t>Основное мероприятие "Обеспечение граждан Партизанского муниципального района твердым топливом (дровами)</t>
  </si>
  <si>
    <t>1890792620</t>
  </si>
  <si>
    <t>18907S2620</t>
  </si>
  <si>
    <t xml:space="preserve">Ремонт сетей и объектов теплоснабжения </t>
  </si>
  <si>
    <t>1890270050</t>
  </si>
  <si>
    <t>Ремонт автомобильных дорог на территории Партизанского муниципального района</t>
  </si>
  <si>
    <t>0820120040</t>
  </si>
  <si>
    <t>Иные межбюджетные трансферты</t>
  </si>
  <si>
    <t>9999980020</t>
  </si>
  <si>
    <t xml:space="preserve"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 </t>
  </si>
  <si>
    <t>Основное мероприятие "Развитие инфраструктуры  дошкольных образовательных организаций"</t>
  </si>
  <si>
    <t>0210200000</t>
  </si>
  <si>
    <t>(в рублях)</t>
  </si>
  <si>
    <t>Пояснения отклонений от плановых (уточненных) значений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</si>
  <si>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рая</t>
  </si>
  <si>
    <t xml:space="preserve">Подпрограмма "Развитие и поддержка педагогических кадров" </t>
  </si>
  <si>
    <t>0260000000</t>
  </si>
  <si>
    <t>Основное мероприятие "Переселение граждан из аварийного жилищного фонда в Партизанском муниципальном районе"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</si>
  <si>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</si>
  <si>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</si>
  <si>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</t>
  </si>
  <si>
    <t>2590300000</t>
  </si>
  <si>
    <t>259F300000</t>
  </si>
  <si>
    <t>259F367484</t>
  </si>
  <si>
    <t>2800000000</t>
  </si>
  <si>
    <t>2890000000</t>
  </si>
  <si>
    <t>2890100000</t>
  </si>
  <si>
    <t>2890120380</t>
  </si>
  <si>
    <t>Основное мероприятие "Профилактика терроризма и экстремизма, незаконного потребления наркотических средств и психотропных веществ, повышение уровня антитеррористической защищенности, предупреждение безнадзорности, беспризорности и правонарушений среди несовершеннолетних на территории Партизанского муниципального района"</t>
  </si>
  <si>
    <t xml:space="preserve">Мероприятия по профилактике терроризма и экстремизма, незаконного потребления наркотических средств и психотропных веществ, предупреждение безнадзорности, беспризорности и правонарушений среди несовершеннолетних </t>
  </si>
  <si>
    <t>Организация мероприятий при осуществлении деятельности по обращению с животными без владельцев</t>
  </si>
  <si>
    <t>Реализация государственных полномочий органов опеки и попечительства в отношении несовершеннолетних</t>
  </si>
  <si>
    <t>9999993160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</si>
  <si>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</si>
  <si>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0220153030</t>
  </si>
  <si>
    <t>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</si>
  <si>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Мероприятия по ликвидации чрезвычайных ситуаций природного и техногенного характера за счет средств резервного фонда Правительства Приморского края по ликвидации чрезвычайных ситуаций природного и техногенного характера</t>
  </si>
  <si>
    <t>0230142320</t>
  </si>
  <si>
    <t>0390180020</t>
  </si>
  <si>
    <t>0990120250</t>
  </si>
  <si>
    <t>Обеспечение граждан твердым топливом</t>
  </si>
  <si>
    <t>Обеспечение граждан твердым топливом за счет средств районного бюджета</t>
  </si>
  <si>
    <t>1890720400</t>
  </si>
  <si>
    <t>Основное мероприятие "Развитие инфрастуктуры общеобразовательных организаций"</t>
  </si>
  <si>
    <t>2190100000</t>
  </si>
  <si>
    <t>2590320250</t>
  </si>
  <si>
    <t>259F36748S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</si>
  <si>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</si>
  <si>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259F367483</t>
  </si>
  <si>
    <t>2700000000</t>
  </si>
  <si>
    <t>2790000000</t>
  </si>
  <si>
    <t>2790100000</t>
  </si>
  <si>
    <t>2790170200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</si>
  <si>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2020 год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</si>
  <si>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2020 год</t>
  </si>
  <si>
    <t>Ремонт, капитальный ремонт, снос аварийных объектов муниципальной собственности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</si>
  <si>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</si>
  <si>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</si>
  <si>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 xml:space="preserve">Мероприятия муниципальной программы "Развитие культуры Партизанского муниципального района на 2021-2027 годы" </t>
  </si>
  <si>
    <t>Мероприятия муниципальной программы "Социальная поддержка населения Партизанского муниципального района" на 2021-2025 годы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</si>
  <si>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</si>
  <si>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</si>
  <si>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</si>
  <si>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</si>
  <si>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Мероприятия муниципальной программы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</si>
  <si>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</si>
  <si>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Подпрограмма "Развитие транспортного комплекса в Партизанском муниципальном районе на 2021-2025 годы"</t>
  </si>
  <si>
    <t>Подпрограмма "Обеспечение безопасности дорожного движения в Партизанском муниципальном районе на 2021-2025 годы"</t>
  </si>
  <si>
    <t>Подпрограмма "Развитие дорожной отрасли в Партизанском муниципальном районе на 2021-2025 годы"</t>
  </si>
  <si>
    <t>Муниципальная программа "Экономическое развитие Партизанского муниципального района на 2021-2023 годы"</t>
  </si>
  <si>
    <t>Мероприятия муниципальной программы "Экономическое развитие Партизанского муниципального района на 2021-2023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</si>
  <si>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</si>
  <si>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</si>
  <si>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</si>
  <si>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2021-2024 годы</t>
  </si>
  <si>
    <t>Муниципальная программа "Развитие архивного дела в Партизанском муниципальном районе" на 2021-2023 годы</t>
  </si>
  <si>
    <t>Мероприятия муниципальной программы "Развитие архивного дела в Партизанском муниципальном районе" на 2021-2023 годы</t>
  </si>
  <si>
    <t>Муниципальная программа "Патриотическое воспитание граждан Партизанского муниципального района на 2021-2025 годы"</t>
  </si>
  <si>
    <t>Мероприятия муниципальной программы "Патриотическое воспитание граждан Партизанского муниципального района на 2021-2025 годы"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</si>
  <si>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</si>
  <si>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</si>
  <si>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Разработка проектно-сметной документации и строительство очистных сооружений в с.Владимиро-Александровское</t>
  </si>
  <si>
    <t>1890170230</t>
  </si>
  <si>
    <t>Муниципальная программа "Обеспечение жильем молодых семей Партизанского муниципального района" на 2021-2025 годы</t>
  </si>
  <si>
    <t>Мероприятия муниципальной программы "Обеспечение жильем молодых семей Партизанского муниципального района" на 2021-2025 годы</t>
  </si>
  <si>
    <t xml:space="preserve">Муниципальная программа "Устойчивое развитие сельских территорий на 2021-2025 годы" </t>
  </si>
  <si>
    <t xml:space="preserve">Мероприятия муниципальной программы "Устойчивое развитие сельских территорий на 2021-2025 годы" 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</si>
  <si>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</si>
  <si>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Мероприятия муниципальной программы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</si>
  <si>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0210270060</t>
  </si>
  <si>
    <t>Реализация проектов инициативного бюджетирования по направлению "Твой проект" за счет средств районного бюджета</t>
  </si>
  <si>
    <t>Муниципальная программа "Противодействие коррупции в Партизанском муниципальном районе на 2021-2023 годы"</t>
  </si>
  <si>
    <t>Мероприятия муниципальной программы "Противодействие коррупции в Партизанском муниципальном районе на 2021-2023 годы"</t>
  </si>
  <si>
    <t>Разработка проектно-сметной документации и строительство очистных сооружений в с.Екатериновка</t>
  </si>
  <si>
    <t>1890170240</t>
  </si>
  <si>
    <t>Разработка проектно-сметной документации и строительство очистных сооружений в с.Новицкое</t>
  </si>
  <si>
    <t>1890170250</t>
  </si>
  <si>
    <t>Председатель ревизионной комиссии Партизанского муниципального района</t>
  </si>
  <si>
    <t>9999910040</t>
  </si>
  <si>
    <t>Реализация полномочий РФ на государственную регистрацию актов гражданского состояния за счет средств краевого бюджета</t>
  </si>
  <si>
    <t>9999993180</t>
  </si>
  <si>
    <t>Расходы за счет средств 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производились по фактической потребности.</t>
  </si>
  <si>
    <t>Предусмотрены средства районного бюджета на мероприятия по предупреждению и ликвидации последствий чрезвычайных ситуаций и стихийных бедствий, ассигнования были использованы по фактической потребности.</t>
  </si>
  <si>
    <t>Расходы районного бюджета на содержание автомобильных дорог на территории Партизанского муниципального района (приобретение дорожной техники, грейдеровка дорог, очистка от снега и подсыпка в зимнее время), средства были освоены по фактической потребности.</t>
  </si>
  <si>
    <t>Расходы за счет средств субвенции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владельцев. Средства не освоены в связи с отсутствием потребности, так как на территории Партизанского муниципального района, отсутствуют лицензированные учреждения, которые могут оказывать данные услуги.</t>
  </si>
  <si>
    <t>Муниципальная программа  "Развитие муниципальной службы в администрации Партизанского муниципального района на 2022-2026 годы"</t>
  </si>
  <si>
    <t>Мероприятия муниципальной программы  "Развитие муниципальной службы в администрации Партизанского муниципального района на 2022-2026 годы"</t>
  </si>
  <si>
    <t xml:space="preserve">Муниципальная программа "Развитие образования Партизанского муниципального района" на 2022-2027 годы </t>
  </si>
  <si>
    <t>Капитальный ремонт зданий муниципальных общеобразовательных учреждений</t>
  </si>
  <si>
    <t>0220292340</t>
  </si>
  <si>
    <t>Обеспечение бесплатным питанием детей, обучающихся в муниципальных образовательных организациях Приморского края</t>
  </si>
  <si>
    <t>Капитальный ремонт зданий муниципальных общеобразовательных учреждений за счет средств районного бюджета</t>
  </si>
  <si>
    <t>02202S2340</t>
  </si>
  <si>
    <t>Федеральный проект "Современная школа"</t>
  </si>
  <si>
    <t>026E100000</t>
  </si>
  <si>
    <t>Меры социальной поддержки педагогических работников муниципальных образовательных организаций Приморского края</t>
  </si>
  <si>
    <t>026E193140</t>
  </si>
  <si>
    <t xml:space="preserve">Мероприятия муниципальной программы "Развитие образования Партизанского муниципального района" на 2022-2027 годы </t>
  </si>
  <si>
    <t xml:space="preserve">Муниципальная программа "Развитие культуры Партизанского муниципального района" на 2021-2027 годы </t>
  </si>
  <si>
    <t>Подпрограмма "Развитие системы дополнительного образования в области культуры Партизанского муниципального района"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</si>
  <si>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</si>
  <si>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</t>
  </si>
  <si>
    <t>0820192390</t>
  </si>
  <si>
    <t>08201S2390</t>
  </si>
  <si>
    <t>Муниципальная программа "Улучшение условий труда в муниципальных учреждениях Партизанского муниципального района на 2022-2026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</si>
  <si>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2022-2026 годы"</t>
  </si>
  <si>
    <t>Муниципальная программа "Доступная среда" на 2022-2024 годы</t>
  </si>
  <si>
    <t>Мероприятия муниципальной программы "Доступная среда" на 2022-2024 годы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</si>
  <si>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</si>
  <si>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Мероприятия муниципальной программы "Развитие малого и среднего предпринимательства в Партизанском муниципальном районе" на 2022-2027 годы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</si>
  <si>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</si>
  <si>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Мероприятия муниципальной программы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2022-2025 годы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</si>
  <si>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районного бюджета</t>
  </si>
  <si>
    <t>Проведение работ по формированию и проведению государственного кадастрового учета земельных участков, на которых расположены аварийные многоквартирные дома, снос аварийных жилых домов</t>
  </si>
  <si>
    <t>Мероприятия муниципальной программы «Укрепление общественного здоровья населения Партизанского муниципального района» на 2021-2024 годы</t>
  </si>
  <si>
    <t>2990000000</t>
  </si>
  <si>
    <t>Основное мероприятие  «Укрепление общественного здоровья населения»</t>
  </si>
  <si>
    <t>2990100000</t>
  </si>
  <si>
    <t>Мероприятия по пропаганде здорового образа жизни</t>
  </si>
  <si>
    <t>2990120420</t>
  </si>
  <si>
    <t>1890800000</t>
  </si>
  <si>
    <t>02201R3040</t>
  </si>
  <si>
    <t>0220270030</t>
  </si>
  <si>
    <t>0220270060</t>
  </si>
  <si>
    <t xml:space="preserve">Подпрограмма «Совершенствование организации питания в образовательных учреждениях Партизанского муниципального района» </t>
  </si>
  <si>
    <t>0250000000</t>
  </si>
  <si>
    <t>Мероприятия по организации питания в образовательных учреждениях</t>
  </si>
  <si>
    <t>0250120440</t>
  </si>
  <si>
    <t>Основное мероприятие "Организация питания в образовательных учреждениях"</t>
  </si>
  <si>
    <t>0250100000</t>
  </si>
  <si>
    <t>Организация горячего питания обучающихся, за счет средств родительской платы</t>
  </si>
  <si>
    <t>0250142220</t>
  </si>
  <si>
    <t>Подрограмма "Организация трудоустройства детей и подростков в учреждениях культуры Партизанского муниципального района"</t>
  </si>
  <si>
    <t>0330000000</t>
  </si>
  <si>
    <t>Основное мероприятие "Организация и обеспечение трудоустройства детей и подростков"</t>
  </si>
  <si>
    <t>0330100000</t>
  </si>
  <si>
    <t>0330180170</t>
  </si>
  <si>
    <t>0690123800</t>
  </si>
  <si>
    <t>Основное мероприятие "Предоставление мер социальной поддержки гражданам, пострадавшим в результате чрезвычайной ситуации"</t>
  </si>
  <si>
    <t>0690200000</t>
  </si>
  <si>
    <t>Предоставление денежной выплаты гражданам, пострадавшим в результате чрезвычайной ситуации</t>
  </si>
  <si>
    <t>0690280070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</si>
  <si>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</si>
  <si>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0790220240</t>
  </si>
  <si>
    <t>0820123800</t>
  </si>
  <si>
    <t>1890220250</t>
  </si>
  <si>
    <t>Основное мероприятие "Поддержка сельских поселений в сфере благоустройства дворовых территорий и мест массового отдыха населения"</t>
  </si>
  <si>
    <t>1890600000</t>
  </si>
  <si>
    <t>1890680020</t>
  </si>
  <si>
    <t>Единовременная материальная помощь членам семей военнослужащих, погибших в результате участия в специальной военной операции</t>
  </si>
  <si>
    <t>9999920480</t>
  </si>
  <si>
    <t>Экономия в связи с оплатой по фактической потребности</t>
  </si>
  <si>
    <t>Причина неосвоения средств: невозможность выполнения работ из-за низкого температурного режима, уменьшение стоимости контрактов из-за большого объема и ограниченных сроков выполнения ремонтно-восстановительных работ.</t>
  </si>
  <si>
    <t xml:space="preserve"> За счет экономии запланированных расходов по обеспечению команды лиц с ограниченными возможностями здоровья на краевых соревнованиях, команда поехала за счет средств Общества инвалидов.</t>
  </si>
  <si>
    <t>Контракт не исполнен в связи с рассмотрением в Партианском районном суде гражданского дела № 2-707/2022 «О наследовании и доли в общей долевой собственности в квартире».</t>
  </si>
  <si>
    <t>Неисполненение в связи с рассмотрением в Партианском районном суде гражданского дела № 2-707/2022 «О наследовании и доли в общей долевой собственности в квартире».</t>
  </si>
  <si>
    <t>Ассигнования освоены не в полном объеме, так как не состоялось проведение запланированных мероприятий</t>
  </si>
  <si>
    <t>X</t>
  </si>
  <si>
    <t>В связи с уменьшением количества дето-дней (отпуска, заболевания, карантин в связи с тайфуном)</t>
  </si>
  <si>
    <t>Первоначально утвержденный бюджет 2023 года</t>
  </si>
  <si>
    <t>Уточненный бюджет                                2023 года</t>
  </si>
  <si>
    <t>Кассовое 
исполнение                         за 2023 год</t>
  </si>
  <si>
    <t>Процент исполнения к первоначальному бюджету 2023 года</t>
  </si>
  <si>
    <t>Процент исполне-ния к уточнен-ному бюджету 2023 года</t>
  </si>
  <si>
    <t>0190200000</t>
  </si>
  <si>
    <t>Основное мероприятие "Обеспечение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сотрудников администрации Партизанского муниципального района"</t>
  </si>
  <si>
    <t>Предоставление санаторно-курортного лечения сотрудникам администрации Партизанского муниципального района</t>
  </si>
  <si>
    <t>0190220510</t>
  </si>
  <si>
    <t>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</si>
  <si>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</t>
  </si>
  <si>
    <t>022EВ00000</t>
  </si>
  <si>
    <t>022EВ51790</t>
  </si>
  <si>
    <t>Основное мероприятие "Обеспечение персонифицированного финансирования дополнительного образования детей"</t>
  </si>
  <si>
    <t>0230400000</t>
  </si>
  <si>
    <t>Мероприятия по обеспечению персонифицированного финансирования дополнительного образования детей</t>
  </si>
  <si>
    <t>0230420430</t>
  </si>
  <si>
    <t>0290170060</t>
  </si>
  <si>
    <t>Региональный проект "Культурная среда"</t>
  </si>
  <si>
    <t>031A100000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</si>
  <si>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</si>
  <si>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031A155191</t>
  </si>
  <si>
    <t>Комплектование книжных фондов и обеспечение информационно-техническим оборудованием библиотек</t>
  </si>
  <si>
    <t>0320192540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</si>
  <si>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</si>
  <si>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03201L4670</t>
  </si>
  <si>
    <t>Комплектование книжных фондов и обеспечение информационно-техническим оборудованием библиотек за счет средств районного бюджета</t>
  </si>
  <si>
    <t>03201S2540</t>
  </si>
  <si>
    <t>0690120250</t>
  </si>
  <si>
    <t>Информационно-разяснительные мероприятия</t>
  </si>
  <si>
    <t>0790120370</t>
  </si>
  <si>
    <t>Основное мероприятие "Приобретение оборудования для нужд Партизанского муниципального района"</t>
  </si>
  <si>
    <t>0790300000</t>
  </si>
  <si>
    <t>Оказание содействия в подготовке проведения выборов</t>
  </si>
  <si>
    <t>0790320410</t>
  </si>
  <si>
    <t>Проектирование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</t>
  </si>
  <si>
    <t>0820120080</t>
  </si>
  <si>
    <t>Содержание недвижимого имущества, находящегося в муниципальной казне</t>
  </si>
  <si>
    <t>0990120470</t>
  </si>
  <si>
    <t>Уплата налогов за муниципальное имущество</t>
  </si>
  <si>
    <t>0990120500</t>
  </si>
  <si>
    <t>Подготовка проектов межевания земель и на проведение кадастровых работ</t>
  </si>
  <si>
    <t>09901R5990</t>
  </si>
  <si>
    <t>Организация физкультурно-спортивной работы по месту жительства</t>
  </si>
  <si>
    <t>1490192190</t>
  </si>
  <si>
    <t xml:space="preserve">Реализация проектов инициативного бюджетирования по направлению "Твой проект" </t>
  </si>
  <si>
    <t>1490192360</t>
  </si>
  <si>
    <t>Организация физкультурно-спортивной работы по месту жительства за счет средств районного бюджета</t>
  </si>
  <si>
    <t>14901S2190</t>
  </si>
  <si>
    <t>14901S2230</t>
  </si>
  <si>
    <t>14901S2360</t>
  </si>
  <si>
    <t>Обеспечение мероприятий по модернизации систем коммунальной инфраструктуры за счет средств краевого бюджета</t>
  </si>
  <si>
    <t>1890109605</t>
  </si>
  <si>
    <t>1890170030</t>
  </si>
  <si>
    <t>Обеспечение мероприятий по проектированию и (или) строительству, реконструкции (модернизации), капитального ремонта объектов водопроводно-канализационного хозяйства</t>
  </si>
  <si>
    <t>1890192320</t>
  </si>
  <si>
    <t>Обеспечение мероприятий по проектированию и (или) строительству, реконструкции (модернизации), капитального ремонта объектов водопроводно-канализационного хозяйства за счет средств районного бюджета</t>
  </si>
  <si>
    <t>18901S2320</t>
  </si>
  <si>
    <t>Обеспечение мероприятий по модернизации систем коммунальной инфраструктуры за счет средств районного бюджета</t>
  </si>
  <si>
    <t>18901S9605</t>
  </si>
  <si>
    <t>1890320250</t>
  </si>
  <si>
    <t>Основное мероприятие "Обеспечение инфраструктурой земельных участков, предоставленных (предоставляемых) многодетным семьям"</t>
  </si>
  <si>
    <t>Обеспечение инфраструктурой земельных участков, предоставленных (предоставляемых) на бесплатной основе гражданам, имеющим трех и более детей</t>
  </si>
  <si>
    <t>1890820511</t>
  </si>
  <si>
    <t>2590220280</t>
  </si>
  <si>
    <t>Муниципальная программа «Укрепление общественного здоровья населения Партизанского муниципального района» на 2021-2024 годы</t>
  </si>
  <si>
    <t>2900000000</t>
  </si>
  <si>
    <t>Муниципальная программа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 на 2023-2027 годы</t>
  </si>
  <si>
    <t>3000000000</t>
  </si>
  <si>
    <t>Мероприятия муниципальной программы 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районе" на 2023-2027 годы</t>
  </si>
  <si>
    <t>3090000000</t>
  </si>
  <si>
    <t>3090100000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</si>
  <si>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</si>
  <si>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30901М0820</t>
  </si>
  <si>
    <t>1490192230</t>
  </si>
  <si>
    <t xml:space="preserve"> Приобретение и поставка спортивного инвентаря, спортивного оборудования и иного имущества для развития массового спорта</t>
  </si>
  <si>
    <t>Несвоевременное заключение контрактов в связи со сроками их регистрации в Управлении Федеральной службы государственной регистрации, кадастра и картографии по Приморскому краю (Росреестр).</t>
  </si>
  <si>
    <t>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</si>
  <si>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>Сведения о фактически произведенных расходах на реализацию муниципальных программ Партизанского муниципального района за 2023 год</t>
  </si>
  <si>
    <t>Федеральный проект "Успех каждого ребенка"</t>
  </si>
  <si>
    <t>022E200000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</si>
  <si>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</si>
  <si>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022E250970</t>
  </si>
  <si>
    <t>Развитие спортивной инфраструктуры в Партизанском муниципальном районе</t>
  </si>
  <si>
    <t>1490170210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</si>
  <si>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</si>
  <si>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30901R0820</t>
  </si>
  <si>
    <t>Средства были расходованы в стопроцентном объеме от плановых назначений, затем ФСС произвел возмещение этих расходов</t>
  </si>
  <si>
    <t>Заключение одного логовора вместо трех планируемых</t>
  </si>
  <si>
    <t>Работы по ремонту участка внутрипоселковых дорог, не были выполнены  подрядчиком в полном объеме в связи с резким снижением  темрепатуры воздуха</t>
  </si>
  <si>
    <t>В связи со снижением первоначальной цены контракта результате электронного аукциона.</t>
  </si>
  <si>
    <t>Сроки на выполнение работ по разработке
проектно-сметной документации увеличены по договоренности сторон и перенесены на 2024 год</t>
  </si>
  <si>
    <t>Муниципальный контракт заключен 28.12.2023 года, 
 Срок действия контракта до 29.02.2024 года</t>
  </si>
  <si>
    <t xml:space="preserve">Отмена проведений запланированных мероприятий в связи с погоднвми условиями </t>
  </si>
  <si>
    <t>Средства не были освоены с вязи с
отсутствием специалистов для проведения мероприятий (спортивные тренеры)</t>
  </si>
  <si>
    <t>Средства, предусмотренные на приобретение снегохода не были освоены
по халатности сотрудников отдела, которые не провели необходимые мероприятия для
проведения аукциона для определения поставщика</t>
  </si>
  <si>
    <t>Перенос сроков выполнения работ на 2024 год, невозможность проведения работ в связи с понижением температурного режима</t>
  </si>
  <si>
    <t>сроки на выполнение работ по разработке проектно-сметной документации увеличены по договоренности сторон и перенесены на 2024 год.</t>
  </si>
  <si>
    <t>Не освоены по причине того,
что сроки по объявлению конкурса на капитальный ремонт объектов водопроводно-
канализационного хозяйства пропущены отделом</t>
  </si>
  <si>
    <t>Неосвоены в полном объеме в связи с понижением температуры наружного воздуха</t>
  </si>
  <si>
    <t xml:space="preserve">АО НЗМУ выступило в качестве благодателя в
обязательстве безвозмездной передачи в собственность Партизанского муниципального
района дровяной древесины, а ИП Паньковский А.В. по договору от 09.11.2023 No б/н
обязался безвозмездно обеспечить участников СВО
ПМР твердым топливом </t>
  </si>
  <si>
    <t>Плановые значения результатов использования субсидии на подготовку проектов
межевания земельных участков и на проведение кадастровых работ достигнуты, а лимиты
не были уменьшены министерством</t>
  </si>
  <si>
    <t>Отказ в заключении контрактов в связи с тем, что цена
контракта не покрывает расходы на выполнение перевозок</t>
  </si>
  <si>
    <t>Отсутствие потребности в предусмотренных средствах</t>
  </si>
  <si>
    <t>В связи с временным отстранением от должности по решению суда, а так же длительным нахождением в отпуске без сохранения заработной платы</t>
  </si>
  <si>
    <t>несвоевременное заключение контракта</t>
  </si>
  <si>
    <t>Отмена части мероприятий в связи с погодными условиями</t>
  </si>
  <si>
    <t>Экономия средств в связи с проведением аукционов</t>
  </si>
  <si>
    <t>Расходы произведены по фактической потребности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</si>
</sst>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" fontId="28" fillId="0" borderId="11">
      <alignment horizontal="center" vertical="top" shrinkToFit="1"/>
    </xf>
    <xf numFmtId="0" fontId="29" fillId="0" borderId="11">
      <alignment vertical="top" wrapText="1"/>
    </xf>
    <xf numFmtId="0" fontId="25" fillId="12" borderId="2">
      <alignment horizontal="left" vertical="top" wrapText="1"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3" applyNumberFormat="0" applyAlignment="0" applyProtection="0"/>
    <xf numFmtId="0" fontId="4" fillId="2" borderId="1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9" fillId="17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</xf>
    <xf numFmtId="0" fontId="12" fillId="0" borderId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</cellStyleXfs>
  <cellXfs count="105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1" fillId="0" borderId="0" xfId="39" applyFont="1" applyFill="1" applyAlignment="1">
      <alignment horizontal="right" wrapText="1"/>
    </xf>
    <xf numFmtId="0" fontId="23" fillId="20" borderId="2" xfId="39" applyFont="1" applyFill="1" applyBorder="1" applyAlignment="1">
      <alignment horizontal="center" vertical="center" wrapText="1"/>
    </xf>
    <xf numFmtId="164" fontId="23" fillId="20" borderId="2" xfId="0" applyNumberFormat="1" applyFont="1" applyFill="1" applyBorder="1" applyAlignment="1">
      <alignment horizontal="center" vertical="center" wrapText="1" shrinkToFit="1"/>
    </xf>
    <xf numFmtId="0" fontId="21" fillId="20" borderId="2" xfId="40" applyNumberFormat="1" applyFont="1" applyFill="1" applyBorder="1" applyAlignment="1" applyProtection="1">
      <alignment horizontal="center" vertical="center" wrapText="1"/>
    </xf>
    <xf numFmtId="0" fontId="22" fillId="20" borderId="2" xfId="0" applyFont="1" applyFill="1" applyBorder="1" applyAlignment="1">
      <alignment vertical="top" wrapText="1"/>
    </xf>
    <xf numFmtId="49" fontId="22" fillId="20" borderId="2" xfId="0" applyNumberFormat="1" applyFont="1" applyFill="1" applyBorder="1" applyAlignment="1">
      <alignment horizontal="center" vertical="top" shrinkToFit="1"/>
    </xf>
    <xf numFmtId="0" fontId="23" fillId="20" borderId="2" xfId="0" applyFont="1" applyFill="1" applyBorder="1" applyAlignment="1">
      <alignment horizontal="left" vertical="top" wrapText="1"/>
    </xf>
    <xf numFmtId="49" fontId="21" fillId="20" borderId="2" xfId="0" applyNumberFormat="1" applyFont="1" applyFill="1" applyBorder="1" applyAlignment="1">
      <alignment horizontal="center" vertical="top" shrinkToFit="1"/>
    </xf>
    <xf numFmtId="0" fontId="21" fillId="20" borderId="2" xfId="0" applyFont="1" applyFill="1" applyBorder="1" applyAlignment="1">
      <alignment vertical="top" wrapText="1"/>
    </xf>
    <xf numFmtId="0" fontId="30" fillId="20" borderId="2" xfId="0" applyFont="1" applyFill="1" applyBorder="1" applyAlignment="1">
      <alignment vertical="top" wrapText="1"/>
    </xf>
    <xf numFmtId="0" fontId="23" fillId="20" borderId="0" xfId="0" applyFont="1" applyFill="1" applyAlignment="1">
      <alignment wrapText="1"/>
    </xf>
    <xf numFmtId="0" fontId="23" fillId="20" borderId="2" xfId="0" applyFont="1" applyFill="1" applyBorder="1" applyAlignment="1">
      <alignment horizontal="justify" vertical="top" wrapText="1"/>
    </xf>
    <xf numFmtId="0" fontId="23" fillId="20" borderId="2" xfId="0" applyFont="1" applyFill="1" applyBorder="1" applyAlignment="1">
      <alignment vertical="top" wrapText="1"/>
    </xf>
    <xf numFmtId="49" fontId="30" fillId="20" borderId="2" xfId="0" applyNumberFormat="1" applyFont="1" applyFill="1" applyBorder="1" applyAlignment="1">
      <alignment horizontal="center" vertical="top" shrinkToFit="1"/>
    </xf>
    <xf numFmtId="0" fontId="21" fillId="20" borderId="2" xfId="0" applyFont="1" applyFill="1" applyBorder="1" applyAlignment="1">
      <alignment vertical="center" wrapText="1"/>
    </xf>
    <xf numFmtId="0" fontId="30" fillId="20" borderId="2" xfId="0" applyFont="1" applyFill="1" applyBorder="1" applyAlignment="1">
      <alignment wrapText="1"/>
    </xf>
    <xf numFmtId="0" fontId="23" fillId="20" borderId="2" xfId="0" applyFont="1" applyFill="1" applyBorder="1" applyAlignment="1">
      <alignment wrapText="1"/>
    </xf>
    <xf numFmtId="0" fontId="23" fillId="20" borderId="2" xfId="21" applyNumberFormat="1" applyFont="1" applyFill="1" applyBorder="1" applyProtection="1">
      <alignment horizontal="left" vertical="top" wrapText="1"/>
    </xf>
    <xf numFmtId="0" fontId="22" fillId="20" borderId="2" xfId="0" applyNumberFormat="1" applyFont="1" applyFill="1" applyBorder="1" applyAlignment="1" applyProtection="1">
      <alignment vertical="top" wrapText="1"/>
    </xf>
    <xf numFmtId="0" fontId="21" fillId="20" borderId="2" xfId="0" applyFont="1" applyFill="1" applyBorder="1" applyAlignment="1">
      <alignment horizontal="left" vertical="top" wrapText="1"/>
    </xf>
    <xf numFmtId="0" fontId="21" fillId="20" borderId="2" xfId="0" applyNumberFormat="1" applyFont="1" applyFill="1" applyBorder="1" applyAlignment="1" applyProtection="1">
      <alignment vertical="top" wrapText="1"/>
    </xf>
    <xf numFmtId="0" fontId="24" fillId="20" borderId="2" xfId="0" applyFont="1" applyFill="1" applyBorder="1" applyAlignment="1">
      <alignment horizontal="left" vertical="top" wrapText="1"/>
    </xf>
    <xf numFmtId="0" fontId="21" fillId="20" borderId="2" xfId="0" applyFont="1" applyFill="1" applyBorder="1" applyAlignment="1">
      <alignment horizontal="justify" vertical="top"/>
    </xf>
    <xf numFmtId="1" fontId="31" fillId="20" borderId="11" xfId="19" applyNumberFormat="1" applyFont="1" applyFill="1" applyProtection="1">
      <alignment horizontal="center" vertical="top" shrinkToFit="1"/>
    </xf>
    <xf numFmtId="0" fontId="24" fillId="20" borderId="2" xfId="0" applyFont="1" applyFill="1" applyBorder="1" applyAlignment="1">
      <alignment vertical="top" wrapText="1"/>
    </xf>
    <xf numFmtId="49" fontId="24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center" vertical="top" wrapText="1"/>
    </xf>
    <xf numFmtId="0" fontId="21" fillId="20" borderId="2" xfId="0" applyFont="1" applyFill="1" applyBorder="1" applyAlignment="1">
      <alignment vertical="top" wrapText="1" shrinkToFit="1"/>
    </xf>
    <xf numFmtId="164" fontId="27" fillId="20" borderId="2" xfId="0" applyNumberFormat="1" applyFont="1" applyFill="1" applyBorder="1" applyAlignment="1">
      <alignment vertical="top"/>
    </xf>
    <xf numFmtId="4" fontId="21" fillId="20" borderId="2" xfId="40" applyNumberFormat="1" applyFont="1" applyFill="1" applyBorder="1" applyAlignment="1" applyProtection="1">
      <alignment horizontal="center" vertical="center" wrapText="1"/>
    </xf>
    <xf numFmtId="4" fontId="22" fillId="20" borderId="2" xfId="0" applyNumberFormat="1" applyFont="1" applyFill="1" applyBorder="1" applyAlignment="1">
      <alignment horizontal="center" vertical="top" shrinkToFit="1"/>
    </xf>
    <xf numFmtId="4" fontId="21" fillId="20" borderId="2" xfId="0" applyNumberFormat="1" applyFont="1" applyFill="1" applyBorder="1" applyAlignment="1">
      <alignment horizontal="center" vertical="top" shrinkToFit="1"/>
    </xf>
    <xf numFmtId="165" fontId="0" fillId="0" borderId="0" xfId="0" applyNumberFormat="1" applyFill="1"/>
    <xf numFmtId="165" fontId="23" fillId="20" borderId="2" xfId="0" applyNumberFormat="1" applyFont="1" applyFill="1" applyBorder="1" applyAlignment="1">
      <alignment horizontal="center" vertical="center" wrapText="1" shrinkToFit="1"/>
    </xf>
    <xf numFmtId="165" fontId="21" fillId="20" borderId="2" xfId="40" applyNumberFormat="1" applyFont="1" applyFill="1" applyBorder="1" applyAlignment="1" applyProtection="1">
      <alignment horizontal="center" vertical="center" wrapText="1"/>
    </xf>
    <xf numFmtId="165" fontId="22" fillId="20" borderId="2" xfId="0" applyNumberFormat="1" applyFont="1" applyFill="1" applyBorder="1" applyAlignment="1">
      <alignment horizontal="right" vertical="top" shrinkToFit="1"/>
    </xf>
    <xf numFmtId="3" fontId="21" fillId="20" borderId="2" xfId="4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4" fontId="22" fillId="20" borderId="2" xfId="0" applyNumberFormat="1" applyFont="1" applyFill="1" applyBorder="1" applyAlignment="1">
      <alignment horizontal="center" shrinkToFit="1"/>
    </xf>
    <xf numFmtId="4" fontId="0" fillId="0" borderId="0" xfId="0" applyNumberFormat="1" applyFill="1" applyAlignment="1">
      <alignment horizontal="center"/>
    </xf>
    <xf numFmtId="4" fontId="21" fillId="20" borderId="2" xfId="0" applyNumberFormat="1" applyFont="1" applyFill="1" applyBorder="1" applyAlignment="1">
      <alignment horizontal="right" vertical="top" shrinkToFit="1"/>
    </xf>
    <xf numFmtId="165" fontId="21" fillId="20" borderId="2" xfId="0" applyNumberFormat="1" applyFont="1" applyFill="1" applyBorder="1" applyAlignment="1">
      <alignment horizontal="right" vertical="top" shrinkToFit="1"/>
    </xf>
    <xf numFmtId="164" fontId="0" fillId="20" borderId="2" xfId="0" applyNumberFormat="1" applyFont="1" applyFill="1" applyBorder="1" applyAlignment="1">
      <alignment vertical="top"/>
    </xf>
    <xf numFmtId="0" fontId="32" fillId="20" borderId="2" xfId="0" applyFont="1" applyFill="1" applyBorder="1" applyAlignment="1">
      <alignment horizontal="justify" vertical="top" wrapText="1"/>
    </xf>
    <xf numFmtId="49" fontId="32" fillId="20" borderId="2" xfId="0" applyNumberFormat="1" applyFont="1" applyFill="1" applyBorder="1" applyAlignment="1">
      <alignment horizontal="center" vertical="top" shrinkToFit="1"/>
    </xf>
    <xf numFmtId="0" fontId="21" fillId="0" borderId="2" xfId="0" applyFont="1" applyFill="1" applyBorder="1" applyAlignment="1">
      <alignment vertical="top" wrapText="1"/>
    </xf>
    <xf numFmtId="49" fontId="21" fillId="0" borderId="2" xfId="0" applyNumberFormat="1" applyFont="1" applyFill="1" applyBorder="1" applyAlignment="1">
      <alignment horizontal="center" vertical="top" shrinkToFit="1"/>
    </xf>
    <xf numFmtId="0" fontId="30" fillId="0" borderId="2" xfId="0" applyFont="1" applyFill="1" applyBorder="1" applyAlignment="1">
      <alignment vertical="top" wrapText="1"/>
    </xf>
    <xf numFmtId="49" fontId="30" fillId="0" borderId="2" xfId="0" applyNumberFormat="1" applyFont="1" applyFill="1" applyBorder="1" applyAlignment="1">
      <alignment horizontal="center" vertical="top" shrinkToFit="1"/>
    </xf>
    <xf numFmtId="49" fontId="22" fillId="0" borderId="2" xfId="0" applyNumberFormat="1" applyFont="1" applyFill="1" applyBorder="1" applyAlignment="1">
      <alignment horizontal="center" vertical="top" shrinkToFit="1"/>
    </xf>
    <xf numFmtId="0" fontId="22" fillId="0" borderId="2" xfId="0" applyFont="1" applyFill="1" applyBorder="1" applyAlignment="1">
      <alignment vertical="top" wrapText="1"/>
    </xf>
    <xf numFmtId="0" fontId="33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center" wrapText="1"/>
    </xf>
    <xf numFmtId="0" fontId="23" fillId="21" borderId="0" xfId="0" applyFont="1" applyFill="1"/>
    <xf numFmtId="0" fontId="31" fillId="0" borderId="2" xfId="0" applyFont="1" applyBorder="1" applyAlignment="1">
      <alignment horizontal="justify" vertical="center"/>
    </xf>
    <xf numFmtId="49" fontId="31" fillId="0" borderId="2" xfId="0" applyNumberFormat="1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23" fillId="20" borderId="2" xfId="0" applyFont="1" applyFill="1" applyBorder="1"/>
    <xf numFmtId="0" fontId="0" fillId="20" borderId="0" xfId="0" applyFill="1"/>
    <xf numFmtId="0" fontId="23" fillId="0" borderId="2" xfId="0" applyFont="1" applyBorder="1" applyAlignment="1">
      <alignment horizontal="justify"/>
    </xf>
    <xf numFmtId="0" fontId="23" fillId="20" borderId="2" xfId="0" applyFont="1" applyFill="1" applyBorder="1" applyAlignment="1">
      <alignment vertical="center" wrapText="1"/>
    </xf>
    <xf numFmtId="4" fontId="21" fillId="20" borderId="13" xfId="0" applyNumberFormat="1" applyFont="1" applyFill="1" applyBorder="1" applyAlignment="1">
      <alignment horizontal="right" vertical="top" wrapText="1"/>
    </xf>
    <xf numFmtId="0" fontId="34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3" fillId="20" borderId="2" xfId="0" applyFont="1" applyFill="1" applyBorder="1" applyAlignment="1">
      <alignment horizontal="center"/>
    </xf>
    <xf numFmtId="0" fontId="23" fillId="20" borderId="13" xfId="0" applyFont="1" applyFill="1" applyBorder="1" applyAlignment="1">
      <alignment wrapText="1"/>
    </xf>
    <xf numFmtId="0" fontId="24" fillId="20" borderId="2" xfId="0" applyFont="1" applyFill="1" applyBorder="1" applyAlignment="1">
      <alignment horizontal="center" vertical="center"/>
    </xf>
    <xf numFmtId="0" fontId="24" fillId="20" borderId="2" xfId="0" applyFont="1" applyFill="1" applyBorder="1" applyAlignment="1">
      <alignment horizontal="center" wrapText="1"/>
    </xf>
    <xf numFmtId="0" fontId="24" fillId="20" borderId="2" xfId="0" applyFont="1" applyFill="1" applyBorder="1" applyAlignment="1">
      <alignment horizontal="center"/>
    </xf>
    <xf numFmtId="0" fontId="23" fillId="20" borderId="2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0" fontId="23" fillId="20" borderId="0" xfId="0" applyFont="1" applyFill="1"/>
    <xf numFmtId="4" fontId="23" fillId="20" borderId="0" xfId="0" applyNumberFormat="1" applyFont="1" applyFill="1" applyAlignment="1">
      <alignment horizontal="center" vertical="top"/>
    </xf>
    <xf numFmtId="0" fontId="31" fillId="0" borderId="13" xfId="0" applyFont="1" applyBorder="1" applyAlignment="1">
      <alignment horizontal="justify" vertical="center"/>
    </xf>
    <xf numFmtId="4" fontId="23" fillId="20" borderId="2" xfId="0" applyNumberFormat="1" applyFont="1" applyFill="1" applyBorder="1" applyAlignment="1">
      <alignment horizontal="center" vertical="top" shrinkToFit="1"/>
    </xf>
    <xf numFmtId="0" fontId="23" fillId="0" borderId="2" xfId="0" applyFont="1" applyFill="1" applyBorder="1" applyAlignment="1">
      <alignment horizontal="left" vertical="top" wrapText="1"/>
    </xf>
    <xf numFmtId="49" fontId="32" fillId="0" borderId="2" xfId="0" applyNumberFormat="1" applyFont="1" applyFill="1" applyBorder="1" applyAlignment="1">
      <alignment horizontal="center" vertical="top" shrinkToFit="1"/>
    </xf>
    <xf numFmtId="4" fontId="24" fillId="20" borderId="2" xfId="0" applyNumberFormat="1" applyFont="1" applyFill="1" applyBorder="1" applyAlignment="1">
      <alignment horizontal="center" vertical="top" shrinkToFit="1"/>
    </xf>
    <xf numFmtId="4" fontId="22" fillId="20" borderId="2" xfId="0" applyNumberFormat="1" applyFont="1" applyFill="1" applyBorder="1" applyAlignment="1">
      <alignment horizontal="right" vertical="top" shrinkToFit="1"/>
    </xf>
    <xf numFmtId="4" fontId="21" fillId="0" borderId="2" xfId="0" applyNumberFormat="1" applyFont="1" applyFill="1" applyBorder="1" applyAlignment="1">
      <alignment vertical="top" shrinkToFit="1"/>
    </xf>
    <xf numFmtId="0" fontId="21" fillId="0" borderId="13" xfId="0" applyFont="1" applyFill="1" applyBorder="1" applyAlignment="1">
      <alignment vertical="top" wrapText="1"/>
    </xf>
    <xf numFmtId="4" fontId="21" fillId="0" borderId="2" xfId="0" applyNumberFormat="1" applyFont="1" applyFill="1" applyBorder="1" applyAlignment="1">
      <alignment vertical="top"/>
    </xf>
    <xf numFmtId="0" fontId="23" fillId="0" borderId="2" xfId="21" applyNumberFormat="1" applyFont="1" applyFill="1" applyBorder="1" applyProtection="1">
      <alignment horizontal="left" vertical="top" wrapText="1"/>
    </xf>
    <xf numFmtId="0" fontId="21" fillId="0" borderId="2" xfId="0" applyFont="1" applyFill="1" applyBorder="1" applyAlignment="1">
      <alignment horizontal="justify" vertical="top" wrapText="1"/>
    </xf>
    <xf numFmtId="0" fontId="30" fillId="0" borderId="2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justify" vertical="top" wrapText="1"/>
    </xf>
    <xf numFmtId="0" fontId="22" fillId="0" borderId="2" xfId="0" applyFont="1" applyFill="1" applyBorder="1" applyAlignment="1">
      <alignment horizontal="justify" vertical="top" wrapText="1"/>
    </xf>
    <xf numFmtId="0" fontId="31" fillId="0" borderId="2" xfId="0" applyFont="1" applyFill="1" applyBorder="1" applyAlignment="1">
      <alignment horizontal="justify" vertical="top" wrapText="1"/>
    </xf>
    <xf numFmtId="0" fontId="23" fillId="0" borderId="2" xfId="0" applyFont="1" applyFill="1" applyBorder="1"/>
    <xf numFmtId="0" fontId="21" fillId="20" borderId="2" xfId="0" applyFont="1" applyFill="1" applyBorder="1" applyAlignment="1">
      <alignment horizontal="justify" vertical="top" wrapText="1"/>
    </xf>
    <xf numFmtId="49" fontId="31" fillId="20" borderId="2" xfId="0" applyNumberFormat="1" applyFont="1" applyFill="1" applyBorder="1" applyAlignment="1">
      <alignment wrapText="1"/>
    </xf>
    <xf numFmtId="0" fontId="31" fillId="20" borderId="2" xfId="0" applyFont="1" applyFill="1" applyBorder="1" applyAlignment="1">
      <alignment horizontal="justify" vertical="center"/>
    </xf>
    <xf numFmtId="0" fontId="23" fillId="20" borderId="2" xfId="0" applyFont="1" applyFill="1" applyBorder="1" applyAlignment="1">
      <alignment horizontal="center" wrapText="1"/>
    </xf>
    <xf numFmtId="0" fontId="31" fillId="20" borderId="2" xfId="0" applyFont="1" applyFill="1" applyBorder="1" applyAlignment="1">
      <alignment wrapText="1"/>
    </xf>
    <xf numFmtId="0" fontId="31" fillId="20" borderId="2" xfId="0" applyFont="1" applyFill="1" applyBorder="1" applyAlignment="1">
      <alignment horizontal="justify" vertical="center" wrapText="1"/>
    </xf>
    <xf numFmtId="0" fontId="20" fillId="0" borderId="0" xfId="39" applyFont="1" applyFill="1" applyAlignment="1">
      <alignment horizontal="right" wrapText="1"/>
    </xf>
    <xf numFmtId="0" fontId="22" fillId="20" borderId="2" xfId="0" applyNumberFormat="1" applyFont="1" applyFill="1" applyBorder="1" applyAlignment="1" applyProtection="1">
      <alignment horizontal="left"/>
    </xf>
    <xf numFmtId="0" fontId="23" fillId="20" borderId="2" xfId="0" applyFont="1" applyFill="1" applyBorder="1" applyAlignment="1">
      <alignment horizontal="left"/>
    </xf>
    <xf numFmtId="0" fontId="26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6" xfId="19"/>
    <cellStyle name="xl33" xfId="20"/>
    <cellStyle name="xl34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_Лист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374"/>
  <sheetViews>
    <sheetView tabSelected="1" topLeftCell="B256" zoomScaleNormal="100" workbookViewId="0">
      <selection activeCell="A4" sqref="A4:XFD4"/>
    </sheetView>
  </sheetViews>
  <sheetFormatPr defaultColWidth="9.109375" defaultRowHeight="15.6" x14ac:dyDescent="0.3"/>
  <cols>
    <col min="1" max="1" width="53.44140625" style="1" customWidth="1"/>
    <col min="2" max="2" width="15.33203125" style="1" customWidth="1"/>
    <col min="3" max="3" width="10.109375" style="1" customWidth="1"/>
    <col min="4" max="4" width="16" style="43" customWidth="1"/>
    <col min="5" max="5" width="16.33203125" style="41" customWidth="1"/>
    <col min="6" max="6" width="18.44140625" style="41" customWidth="1"/>
    <col min="7" max="7" width="14.33203125" style="35" customWidth="1"/>
    <col min="8" max="8" width="13.109375" style="1" customWidth="1"/>
    <col min="9" max="9" width="55.5546875" style="57" customWidth="1"/>
    <col min="10" max="16384" width="9.109375" style="1"/>
  </cols>
  <sheetData>
    <row r="1" spans="1:9" ht="26.25" customHeight="1" x14ac:dyDescent="0.35">
      <c r="A1" s="103" t="s">
        <v>540</v>
      </c>
      <c r="B1" s="103"/>
      <c r="C1" s="103"/>
      <c r="D1" s="103"/>
      <c r="E1" s="103"/>
      <c r="F1" s="103"/>
      <c r="G1" s="103"/>
      <c r="H1" s="103"/>
      <c r="I1" s="104"/>
    </row>
    <row r="2" spans="1:9" ht="18" x14ac:dyDescent="0.35">
      <c r="A2" s="100"/>
      <c r="B2" s="100"/>
      <c r="C2" s="100"/>
      <c r="D2" s="100"/>
      <c r="E2" s="100"/>
      <c r="H2" s="3" t="s">
        <v>295</v>
      </c>
      <c r="I2" s="76"/>
    </row>
    <row r="3" spans="1:9" ht="109.2" x14ac:dyDescent="0.25">
      <c r="A3" s="6" t="s">
        <v>0</v>
      </c>
      <c r="B3" s="6" t="s">
        <v>1</v>
      </c>
      <c r="C3" s="6" t="s">
        <v>210</v>
      </c>
      <c r="D3" s="32" t="s">
        <v>462</v>
      </c>
      <c r="E3" s="4" t="s">
        <v>463</v>
      </c>
      <c r="F3" s="4" t="s">
        <v>464</v>
      </c>
      <c r="G3" s="36" t="s">
        <v>465</v>
      </c>
      <c r="H3" s="5" t="s">
        <v>466</v>
      </c>
      <c r="I3" s="73" t="s">
        <v>296</v>
      </c>
    </row>
    <row r="4" spans="1:9" x14ac:dyDescent="0.3">
      <c r="A4" s="6">
        <v>1</v>
      </c>
      <c r="B4" s="6">
        <v>2</v>
      </c>
      <c r="C4" s="6">
        <v>3</v>
      </c>
      <c r="D4" s="39">
        <v>4</v>
      </c>
      <c r="E4" s="6">
        <v>5</v>
      </c>
      <c r="F4" s="6">
        <v>6</v>
      </c>
      <c r="G4" s="37">
        <v>7</v>
      </c>
      <c r="H4" s="6">
        <v>8</v>
      </c>
      <c r="I4" s="68">
        <v>9</v>
      </c>
    </row>
    <row r="5" spans="1:9" ht="62.4" x14ac:dyDescent="0.25">
      <c r="A5" s="7" t="s">
        <v>388</v>
      </c>
      <c r="B5" s="8" t="s">
        <v>137</v>
      </c>
      <c r="C5" s="8" t="s">
        <v>211</v>
      </c>
      <c r="D5" s="33">
        <f>D6</f>
        <v>495000</v>
      </c>
      <c r="E5" s="33">
        <f>E6</f>
        <v>759381.87</v>
      </c>
      <c r="F5" s="33">
        <f>F6</f>
        <v>676010</v>
      </c>
      <c r="G5" s="38">
        <f>F5/D5*100</f>
        <v>136.56767676767677</v>
      </c>
      <c r="H5" s="31">
        <f>F5/E5*100</f>
        <v>89.021087638028547</v>
      </c>
      <c r="I5" s="70" t="s">
        <v>460</v>
      </c>
    </row>
    <row r="6" spans="1:9" ht="62.4" x14ac:dyDescent="0.25">
      <c r="A6" s="7" t="s">
        <v>389</v>
      </c>
      <c r="B6" s="8" t="s">
        <v>138</v>
      </c>
      <c r="C6" s="8" t="s">
        <v>211</v>
      </c>
      <c r="D6" s="33">
        <f>D7+D9</f>
        <v>495000</v>
      </c>
      <c r="E6" s="33">
        <f>E7+E9</f>
        <v>759381.87</v>
      </c>
      <c r="F6" s="33">
        <f>F7+F9</f>
        <v>676010</v>
      </c>
      <c r="G6" s="38">
        <f t="shared" ref="G6:G78" si="0">F6/D6*100</f>
        <v>136.56767676767677</v>
      </c>
      <c r="H6" s="31">
        <f t="shared" ref="H6:H78" si="1">F6/E6*100</f>
        <v>89.021087638028547</v>
      </c>
      <c r="I6" s="70" t="s">
        <v>460</v>
      </c>
    </row>
    <row r="7" spans="1:9" ht="46.8" x14ac:dyDescent="0.25">
      <c r="A7" s="9" t="s">
        <v>141</v>
      </c>
      <c r="B7" s="10" t="s">
        <v>139</v>
      </c>
      <c r="C7" s="10" t="s">
        <v>211</v>
      </c>
      <c r="D7" s="34">
        <f>D8</f>
        <v>495000</v>
      </c>
      <c r="E7" s="34">
        <f t="shared" ref="E7:F7" si="2">E8</f>
        <v>677120</v>
      </c>
      <c r="F7" s="34">
        <f t="shared" si="2"/>
        <v>676010</v>
      </c>
      <c r="G7" s="45">
        <f t="shared" si="0"/>
        <v>136.56767676767677</v>
      </c>
      <c r="H7" s="46">
        <f t="shared" si="1"/>
        <v>99.836070415879021</v>
      </c>
      <c r="I7" s="70" t="s">
        <v>460</v>
      </c>
    </row>
    <row r="8" spans="1:9" ht="46.8" x14ac:dyDescent="0.3">
      <c r="A8" s="11" t="s">
        <v>2</v>
      </c>
      <c r="B8" s="10" t="s">
        <v>140</v>
      </c>
      <c r="C8" s="10" t="s">
        <v>211</v>
      </c>
      <c r="D8" s="34">
        <v>495000</v>
      </c>
      <c r="E8" s="34">
        <v>677120</v>
      </c>
      <c r="F8" s="34">
        <v>676010</v>
      </c>
      <c r="G8" s="45">
        <f t="shared" si="0"/>
        <v>136.56767676767677</v>
      </c>
      <c r="H8" s="46">
        <f t="shared" si="1"/>
        <v>99.836070415879021</v>
      </c>
      <c r="I8" s="59"/>
    </row>
    <row r="9" spans="1:9" ht="109.2" x14ac:dyDescent="0.3">
      <c r="A9" s="80" t="s">
        <v>468</v>
      </c>
      <c r="B9" s="10" t="s">
        <v>467</v>
      </c>
      <c r="C9" s="10" t="s">
        <v>211</v>
      </c>
      <c r="D9" s="34">
        <f>D10</f>
        <v>0</v>
      </c>
      <c r="E9" s="34">
        <f t="shared" ref="E9:F9" si="3">E10</f>
        <v>82261.87</v>
      </c>
      <c r="F9" s="34">
        <f t="shared" si="3"/>
        <v>0</v>
      </c>
      <c r="G9" s="45"/>
      <c r="H9" s="46">
        <f t="shared" ref="H9" si="4">F9/E9*100</f>
        <v>0</v>
      </c>
      <c r="I9" s="95" t="s">
        <v>549</v>
      </c>
    </row>
    <row r="10" spans="1:9" ht="46.8" x14ac:dyDescent="0.3">
      <c r="A10" s="49" t="s">
        <v>469</v>
      </c>
      <c r="B10" s="10" t="s">
        <v>470</v>
      </c>
      <c r="C10" s="10" t="s">
        <v>211</v>
      </c>
      <c r="D10" s="34">
        <v>0</v>
      </c>
      <c r="E10" s="34">
        <v>82261.87</v>
      </c>
      <c r="F10" s="34">
        <v>0</v>
      </c>
      <c r="G10" s="45"/>
      <c r="H10" s="46">
        <f t="shared" ref="H10" si="5">F10/E10*100</f>
        <v>0</v>
      </c>
      <c r="I10" s="95" t="s">
        <v>549</v>
      </c>
    </row>
    <row r="11" spans="1:9" ht="56.25" customHeight="1" x14ac:dyDescent="0.25">
      <c r="A11" s="7" t="s">
        <v>390</v>
      </c>
      <c r="B11" s="8" t="s">
        <v>56</v>
      </c>
      <c r="C11" s="8" t="s">
        <v>211</v>
      </c>
      <c r="D11" s="33">
        <f>D12+D19+D38+D50+D57+D54</f>
        <v>812178488.20000005</v>
      </c>
      <c r="E11" s="82">
        <f>E12+E19+E38+E50+E57+E54</f>
        <v>928144768.69000006</v>
      </c>
      <c r="F11" s="33">
        <f>F12+F19+F38+F50+F57+F54</f>
        <v>902850080.85000014</v>
      </c>
      <c r="G11" s="38">
        <f t="shared" si="0"/>
        <v>111.16399830423384</v>
      </c>
      <c r="H11" s="31">
        <f t="shared" si="1"/>
        <v>97.274704475714358</v>
      </c>
      <c r="I11" s="70" t="s">
        <v>460</v>
      </c>
    </row>
    <row r="12" spans="1:9" ht="31.2" x14ac:dyDescent="0.25">
      <c r="A12" s="7" t="s">
        <v>3</v>
      </c>
      <c r="B12" s="8" t="s">
        <v>57</v>
      </c>
      <c r="C12" s="8" t="s">
        <v>211</v>
      </c>
      <c r="D12" s="33">
        <f>D13+D17</f>
        <v>209922266</v>
      </c>
      <c r="E12" s="33">
        <f t="shared" ref="E12:F12" si="6">E13+E17</f>
        <v>216904061.05000001</v>
      </c>
      <c r="F12" s="33">
        <f t="shared" si="6"/>
        <v>214993273.36000001</v>
      </c>
      <c r="G12" s="38">
        <f t="shared" si="0"/>
        <v>102.41565959468065</v>
      </c>
      <c r="H12" s="31">
        <f t="shared" si="1"/>
        <v>99.119063202067238</v>
      </c>
      <c r="I12" s="70" t="s">
        <v>460</v>
      </c>
    </row>
    <row r="13" spans="1:9" ht="37.5" customHeight="1" x14ac:dyDescent="0.25">
      <c r="A13" s="9" t="s">
        <v>54</v>
      </c>
      <c r="B13" s="10" t="s">
        <v>55</v>
      </c>
      <c r="C13" s="10" t="s">
        <v>211</v>
      </c>
      <c r="D13" s="34">
        <f>D14+D16</f>
        <v>209922266</v>
      </c>
      <c r="E13" s="34">
        <f t="shared" ref="E13:F13" si="7">E14+E16</f>
        <v>207178941.05000001</v>
      </c>
      <c r="F13" s="34">
        <f t="shared" si="7"/>
        <v>205268153.36000001</v>
      </c>
      <c r="G13" s="45">
        <f t="shared" si="0"/>
        <v>97.782935212789681</v>
      </c>
      <c r="H13" s="46">
        <f t="shared" si="1"/>
        <v>99.077711431327927</v>
      </c>
      <c r="I13" s="70" t="s">
        <v>460</v>
      </c>
    </row>
    <row r="14" spans="1:9" ht="46.8" x14ac:dyDescent="0.3">
      <c r="A14" s="11" t="s">
        <v>4</v>
      </c>
      <c r="B14" s="10" t="s">
        <v>58</v>
      </c>
      <c r="C14" s="10" t="s">
        <v>211</v>
      </c>
      <c r="D14" s="34">
        <v>80138000</v>
      </c>
      <c r="E14" s="34">
        <f t="shared" ref="E14:F14" si="8">E15</f>
        <v>92033421.049999997</v>
      </c>
      <c r="F14" s="34">
        <f t="shared" si="8"/>
        <v>90122633.359999999</v>
      </c>
      <c r="G14" s="45">
        <f t="shared" si="0"/>
        <v>112.45929940852031</v>
      </c>
      <c r="H14" s="46">
        <f t="shared" si="1"/>
        <v>97.923811080583533</v>
      </c>
      <c r="I14" s="19"/>
    </row>
    <row r="15" spans="1:9" x14ac:dyDescent="0.3">
      <c r="A15" s="11" t="s">
        <v>5</v>
      </c>
      <c r="B15" s="10" t="s">
        <v>59</v>
      </c>
      <c r="C15" s="10" t="s">
        <v>211</v>
      </c>
      <c r="D15" s="44">
        <v>80138000</v>
      </c>
      <c r="E15" s="34">
        <v>92033421.049999997</v>
      </c>
      <c r="F15" s="34">
        <v>90122633.359999999</v>
      </c>
      <c r="G15" s="45">
        <f t="shared" si="0"/>
        <v>112.45929940852031</v>
      </c>
      <c r="H15" s="46">
        <f t="shared" si="1"/>
        <v>97.923811080583533</v>
      </c>
      <c r="I15" s="75"/>
    </row>
    <row r="16" spans="1:9" ht="80.25" customHeight="1" x14ac:dyDescent="0.3">
      <c r="A16" s="11" t="s">
        <v>297</v>
      </c>
      <c r="B16" s="10" t="s">
        <v>60</v>
      </c>
      <c r="C16" s="10" t="s">
        <v>211</v>
      </c>
      <c r="D16" s="44">
        <v>129784266</v>
      </c>
      <c r="E16" s="34">
        <v>115145520</v>
      </c>
      <c r="F16" s="34">
        <v>115145520</v>
      </c>
      <c r="G16" s="45">
        <f t="shared" si="0"/>
        <v>88.720708255960702</v>
      </c>
      <c r="H16" s="46">
        <f t="shared" si="1"/>
        <v>100</v>
      </c>
      <c r="I16" s="61"/>
    </row>
    <row r="17" spans="1:9" ht="35.25" customHeight="1" x14ac:dyDescent="0.3">
      <c r="A17" s="13" t="s">
        <v>293</v>
      </c>
      <c r="B17" s="10" t="s">
        <v>294</v>
      </c>
      <c r="C17" s="10" t="s">
        <v>211</v>
      </c>
      <c r="D17" s="34">
        <f>D18</f>
        <v>0</v>
      </c>
      <c r="E17" s="34">
        <f t="shared" ref="E17:F17" si="9">E18</f>
        <v>9725120</v>
      </c>
      <c r="F17" s="34">
        <f t="shared" si="9"/>
        <v>9725120</v>
      </c>
      <c r="G17" s="45" t="e">
        <f t="shared" si="0"/>
        <v>#DIV/0!</v>
      </c>
      <c r="H17" s="46">
        <f t="shared" si="1"/>
        <v>100</v>
      </c>
      <c r="I17" s="61"/>
    </row>
    <row r="18" spans="1:9" ht="32.25" customHeight="1" x14ac:dyDescent="0.3">
      <c r="A18" s="14" t="s">
        <v>277</v>
      </c>
      <c r="B18" s="10" t="s">
        <v>372</v>
      </c>
      <c r="C18" s="10" t="s">
        <v>211</v>
      </c>
      <c r="D18" s="34">
        <v>0</v>
      </c>
      <c r="E18" s="34">
        <v>9725120</v>
      </c>
      <c r="F18" s="34">
        <v>9725120</v>
      </c>
      <c r="G18" s="45" t="e">
        <f t="shared" si="0"/>
        <v>#DIV/0!</v>
      </c>
      <c r="H18" s="46">
        <f t="shared" si="1"/>
        <v>100</v>
      </c>
      <c r="I18" s="61"/>
    </row>
    <row r="19" spans="1:9" ht="31.2" x14ac:dyDescent="0.25">
      <c r="A19" s="7" t="s">
        <v>6</v>
      </c>
      <c r="B19" s="8" t="s">
        <v>62</v>
      </c>
      <c r="C19" s="8" t="s">
        <v>211</v>
      </c>
      <c r="D19" s="33">
        <f>D20+D27</f>
        <v>518702424</v>
      </c>
      <c r="E19" s="82">
        <f>E20+E27+E36</f>
        <v>614708991.19999993</v>
      </c>
      <c r="F19" s="33">
        <f>F20+F27+F36</f>
        <v>592440995.78000009</v>
      </c>
      <c r="G19" s="38">
        <f>F19/D19*100</f>
        <v>114.21596822535768</v>
      </c>
      <c r="H19" s="31">
        <f>F19/E19*100</f>
        <v>96.377473611288892</v>
      </c>
      <c r="I19" s="70" t="s">
        <v>460</v>
      </c>
    </row>
    <row r="20" spans="1:9" ht="46.8" x14ac:dyDescent="0.25">
      <c r="A20" s="9" t="s">
        <v>61</v>
      </c>
      <c r="B20" s="10" t="s">
        <v>63</v>
      </c>
      <c r="C20" s="10" t="s">
        <v>211</v>
      </c>
      <c r="D20" s="34">
        <f>D21+D23+D25+D26+D24</f>
        <v>508547824</v>
      </c>
      <c r="E20" s="34">
        <f>E21+E23+E25+E26+E24</f>
        <v>596282678.26999998</v>
      </c>
      <c r="F20" s="34">
        <f>F21+F23+F25+F26+F24</f>
        <v>574583492.85000002</v>
      </c>
      <c r="G20" s="45">
        <f t="shared" si="0"/>
        <v>112.98514431358575</v>
      </c>
      <c r="H20" s="46">
        <f t="shared" si="1"/>
        <v>96.360923063712661</v>
      </c>
      <c r="I20" s="70" t="s">
        <v>460</v>
      </c>
    </row>
    <row r="21" spans="1:9" ht="46.8" x14ac:dyDescent="0.3">
      <c r="A21" s="11" t="s">
        <v>4</v>
      </c>
      <c r="B21" s="10" t="s">
        <v>64</v>
      </c>
      <c r="C21" s="10" t="s">
        <v>211</v>
      </c>
      <c r="D21" s="34">
        <f>D22</f>
        <v>99253000</v>
      </c>
      <c r="E21" s="34">
        <f t="shared" ref="E21:F21" si="10">E22</f>
        <v>164409024.71000001</v>
      </c>
      <c r="F21" s="34">
        <f t="shared" si="10"/>
        <v>158170887.78999999</v>
      </c>
      <c r="G21" s="45">
        <f t="shared" si="0"/>
        <v>159.3613168266954</v>
      </c>
      <c r="H21" s="46">
        <f t="shared" si="1"/>
        <v>96.205721108677935</v>
      </c>
      <c r="I21" s="74"/>
    </row>
    <row r="22" spans="1:9" ht="31.2" x14ac:dyDescent="0.3">
      <c r="A22" s="11" t="s">
        <v>7</v>
      </c>
      <c r="B22" s="10" t="s">
        <v>115</v>
      </c>
      <c r="C22" s="10" t="s">
        <v>211</v>
      </c>
      <c r="D22" s="44">
        <v>99253000</v>
      </c>
      <c r="E22" s="34">
        <v>164409024.71000001</v>
      </c>
      <c r="F22" s="34">
        <v>158170887.78999999</v>
      </c>
      <c r="G22" s="45">
        <f t="shared" si="0"/>
        <v>159.3613168266954</v>
      </c>
      <c r="H22" s="46">
        <f t="shared" si="1"/>
        <v>96.205721108677935</v>
      </c>
      <c r="I22" s="75"/>
    </row>
    <row r="23" spans="1:9" ht="62.4" x14ac:dyDescent="0.3">
      <c r="A23" s="11" t="s">
        <v>316</v>
      </c>
      <c r="B23" s="10" t="s">
        <v>317</v>
      </c>
      <c r="C23" s="10" t="s">
        <v>211</v>
      </c>
      <c r="D23" s="44">
        <v>27495000</v>
      </c>
      <c r="E23" s="34">
        <v>29133000</v>
      </c>
      <c r="F23" s="34">
        <v>22871671</v>
      </c>
      <c r="G23" s="45">
        <f t="shared" si="0"/>
        <v>83.184837243135107</v>
      </c>
      <c r="H23" s="46">
        <f t="shared" si="1"/>
        <v>78.507778121031137</v>
      </c>
      <c r="I23" s="19" t="s">
        <v>570</v>
      </c>
    </row>
    <row r="24" spans="1:9" ht="39" customHeight="1" x14ac:dyDescent="0.3">
      <c r="A24" s="15" t="s">
        <v>268</v>
      </c>
      <c r="B24" s="10" t="s">
        <v>270</v>
      </c>
      <c r="C24" s="10" t="s">
        <v>211</v>
      </c>
      <c r="D24" s="77">
        <v>0</v>
      </c>
      <c r="E24" s="34">
        <v>3538379.56</v>
      </c>
      <c r="F24" s="34">
        <v>2103256.5</v>
      </c>
      <c r="G24" s="45"/>
      <c r="H24" s="46">
        <f t="shared" si="1"/>
        <v>59.44123473288434</v>
      </c>
      <c r="I24" s="19" t="s">
        <v>570</v>
      </c>
    </row>
    <row r="25" spans="1:9" ht="63" customHeight="1" x14ac:dyDescent="0.3">
      <c r="A25" s="11" t="s">
        <v>235</v>
      </c>
      <c r="B25" s="10" t="s">
        <v>65</v>
      </c>
      <c r="C25" s="10" t="s">
        <v>211</v>
      </c>
      <c r="D25" s="44">
        <v>360847324</v>
      </c>
      <c r="E25" s="34">
        <v>376342374</v>
      </c>
      <c r="F25" s="34">
        <v>374416095.04000002</v>
      </c>
      <c r="G25" s="45">
        <f t="shared" si="0"/>
        <v>103.76025264358064</v>
      </c>
      <c r="H25" s="46">
        <f t="shared" si="1"/>
        <v>99.488157833643271</v>
      </c>
      <c r="I25" s="61"/>
    </row>
    <row r="26" spans="1:9" ht="94.5" customHeight="1" x14ac:dyDescent="0.3">
      <c r="A26" s="11" t="s">
        <v>318</v>
      </c>
      <c r="B26" s="10" t="s">
        <v>424</v>
      </c>
      <c r="C26" s="10" t="s">
        <v>211</v>
      </c>
      <c r="D26" s="44">
        <v>20952500</v>
      </c>
      <c r="E26" s="34">
        <v>22859900</v>
      </c>
      <c r="F26" s="34">
        <v>17021582.52</v>
      </c>
      <c r="G26" s="45">
        <f t="shared" si="0"/>
        <v>81.238909533468558</v>
      </c>
      <c r="H26" s="46">
        <f t="shared" si="1"/>
        <v>74.460441734215806</v>
      </c>
      <c r="I26" s="19" t="s">
        <v>384</v>
      </c>
    </row>
    <row r="27" spans="1:9" ht="31.2" x14ac:dyDescent="0.25">
      <c r="A27" s="9" t="s">
        <v>66</v>
      </c>
      <c r="B27" s="10" t="s">
        <v>67</v>
      </c>
      <c r="C27" s="10" t="s">
        <v>211</v>
      </c>
      <c r="D27" s="44">
        <f>D28+D31+D32+D33+D29+D30</f>
        <v>10154600</v>
      </c>
      <c r="E27" s="44">
        <f t="shared" ref="E27:F27" si="11">E28+E31+E32+E33+E29+E30</f>
        <v>17831324.93</v>
      </c>
      <c r="F27" s="44">
        <f t="shared" si="11"/>
        <v>17262514.949999999</v>
      </c>
      <c r="G27" s="45">
        <f t="shared" si="0"/>
        <v>169.99699594272545</v>
      </c>
      <c r="H27" s="46">
        <f t="shared" si="1"/>
        <v>96.810052072782227</v>
      </c>
      <c r="I27" s="70" t="s">
        <v>460</v>
      </c>
    </row>
    <row r="28" spans="1:9" x14ac:dyDescent="0.3">
      <c r="A28" s="9" t="s">
        <v>217</v>
      </c>
      <c r="B28" s="10" t="s">
        <v>218</v>
      </c>
      <c r="C28" s="10" t="s">
        <v>211</v>
      </c>
      <c r="D28" s="44">
        <v>400000</v>
      </c>
      <c r="E28" s="34">
        <v>400000</v>
      </c>
      <c r="F28" s="34">
        <v>399919.19</v>
      </c>
      <c r="G28" s="45">
        <f t="shared" si="0"/>
        <v>99.979797500000004</v>
      </c>
      <c r="H28" s="46">
        <f t="shared" si="1"/>
        <v>99.979797500000004</v>
      </c>
      <c r="I28" s="19"/>
    </row>
    <row r="29" spans="1:9" ht="62.4" x14ac:dyDescent="0.3">
      <c r="A29" s="49" t="s">
        <v>292</v>
      </c>
      <c r="B29" s="50" t="s">
        <v>425</v>
      </c>
      <c r="C29" s="50" t="s">
        <v>211</v>
      </c>
      <c r="D29" s="44">
        <v>0</v>
      </c>
      <c r="E29" s="34">
        <v>300000</v>
      </c>
      <c r="F29" s="34">
        <v>300000</v>
      </c>
      <c r="G29" s="45"/>
      <c r="H29" s="46">
        <f t="shared" si="1"/>
        <v>100</v>
      </c>
      <c r="I29" s="61"/>
    </row>
    <row r="30" spans="1:9" ht="31.2" x14ac:dyDescent="0.3">
      <c r="A30" s="51" t="s">
        <v>277</v>
      </c>
      <c r="B30" s="52" t="s">
        <v>426</v>
      </c>
      <c r="C30" s="50" t="s">
        <v>211</v>
      </c>
      <c r="D30" s="44">
        <v>0</v>
      </c>
      <c r="E30" s="34">
        <v>1435208.36</v>
      </c>
      <c r="F30" s="34">
        <v>1435206.81</v>
      </c>
      <c r="G30" s="45"/>
      <c r="H30" s="46">
        <f t="shared" si="1"/>
        <v>99.999892001743902</v>
      </c>
      <c r="I30" s="61"/>
    </row>
    <row r="31" spans="1:9" ht="31.2" x14ac:dyDescent="0.3">
      <c r="A31" s="11" t="s">
        <v>391</v>
      </c>
      <c r="B31" s="10" t="s">
        <v>392</v>
      </c>
      <c r="C31" s="10" t="s">
        <v>211</v>
      </c>
      <c r="D31" s="44">
        <v>0</v>
      </c>
      <c r="E31" s="34">
        <v>5763271.0700000003</v>
      </c>
      <c r="F31" s="34">
        <v>5239337.34</v>
      </c>
      <c r="G31" s="45" t="e">
        <f t="shared" si="0"/>
        <v>#DIV/0!</v>
      </c>
      <c r="H31" s="46">
        <f t="shared" si="1"/>
        <v>90.909090972186377</v>
      </c>
      <c r="I31" s="61" t="s">
        <v>569</v>
      </c>
    </row>
    <row r="32" spans="1:9" ht="33" customHeight="1" x14ac:dyDescent="0.3">
      <c r="A32" s="12" t="s">
        <v>393</v>
      </c>
      <c r="B32" s="10" t="s">
        <v>263</v>
      </c>
      <c r="C32" s="10" t="s">
        <v>211</v>
      </c>
      <c r="D32" s="44">
        <v>9754600</v>
      </c>
      <c r="E32" s="34">
        <v>9754600</v>
      </c>
      <c r="F32" s="34">
        <v>9726010.25</v>
      </c>
      <c r="G32" s="45">
        <f t="shared" si="0"/>
        <v>99.706910073196227</v>
      </c>
      <c r="H32" s="46">
        <f t="shared" si="1"/>
        <v>99.706910073196227</v>
      </c>
      <c r="I32" s="61"/>
    </row>
    <row r="33" spans="1:9" ht="21" customHeight="1" x14ac:dyDescent="0.3">
      <c r="A33" s="12" t="s">
        <v>394</v>
      </c>
      <c r="B33" s="10" t="s">
        <v>395</v>
      </c>
      <c r="C33" s="10" t="s">
        <v>211</v>
      </c>
      <c r="D33" s="44">
        <v>0</v>
      </c>
      <c r="E33" s="34">
        <v>178245.5</v>
      </c>
      <c r="F33" s="34">
        <v>162041.35999999999</v>
      </c>
      <c r="G33" s="45" t="e">
        <f t="shared" si="0"/>
        <v>#DIV/0!</v>
      </c>
      <c r="H33" s="46">
        <f t="shared" si="1"/>
        <v>90.909088869003696</v>
      </c>
      <c r="I33" s="61" t="s">
        <v>569</v>
      </c>
    </row>
    <row r="34" spans="1:9" ht="21" customHeight="1" x14ac:dyDescent="0.3">
      <c r="A34" s="7" t="s">
        <v>541</v>
      </c>
      <c r="B34" s="8" t="s">
        <v>542</v>
      </c>
      <c r="C34" s="10" t="s">
        <v>211</v>
      </c>
      <c r="D34" s="83">
        <f>D35</f>
        <v>1175232.78</v>
      </c>
      <c r="E34" s="34">
        <v>0</v>
      </c>
      <c r="F34" s="34">
        <v>0</v>
      </c>
      <c r="G34" s="45">
        <f t="shared" ref="G34:G35" si="12">F34/D34*100</f>
        <v>0</v>
      </c>
      <c r="H34" s="46" t="e">
        <f t="shared" ref="H34:H35" si="13">F34/E34*100</f>
        <v>#DIV/0!</v>
      </c>
      <c r="I34" s="93"/>
    </row>
    <row r="35" spans="1:9" ht="21" customHeight="1" x14ac:dyDescent="0.3">
      <c r="A35" s="11" t="s">
        <v>543</v>
      </c>
      <c r="B35" s="16" t="s">
        <v>544</v>
      </c>
      <c r="C35" s="10" t="s">
        <v>211</v>
      </c>
      <c r="D35" s="44">
        <v>1175232.78</v>
      </c>
      <c r="E35" s="34">
        <v>0</v>
      </c>
      <c r="F35" s="34">
        <v>0</v>
      </c>
      <c r="G35" s="45">
        <f t="shared" si="12"/>
        <v>0</v>
      </c>
      <c r="H35" s="46" t="e">
        <f t="shared" si="13"/>
        <v>#DIV/0!</v>
      </c>
      <c r="I35" s="93"/>
    </row>
    <row r="36" spans="1:9" ht="36.75" customHeight="1" x14ac:dyDescent="0.25">
      <c r="A36" s="54" t="s">
        <v>471</v>
      </c>
      <c r="B36" s="81" t="s">
        <v>473</v>
      </c>
      <c r="C36" s="53" t="s">
        <v>211</v>
      </c>
      <c r="D36" s="33">
        <f>D37</f>
        <v>0</v>
      </c>
      <c r="E36" s="33">
        <f>E37</f>
        <v>594988</v>
      </c>
      <c r="F36" s="33">
        <f>F37</f>
        <v>594987.98</v>
      </c>
      <c r="G36" s="38"/>
      <c r="H36" s="31">
        <f t="shared" si="1"/>
        <v>99.99999663858766</v>
      </c>
      <c r="I36" s="70" t="s">
        <v>460</v>
      </c>
    </row>
    <row r="37" spans="1:9" ht="68.25" customHeight="1" x14ac:dyDescent="0.3">
      <c r="A37" s="49" t="s">
        <v>472</v>
      </c>
      <c r="B37" s="52" t="s">
        <v>474</v>
      </c>
      <c r="C37" s="50" t="s">
        <v>211</v>
      </c>
      <c r="D37" s="34">
        <v>0</v>
      </c>
      <c r="E37" s="34">
        <v>594988</v>
      </c>
      <c r="F37" s="34">
        <v>594987.98</v>
      </c>
      <c r="G37" s="45"/>
      <c r="H37" s="46">
        <f t="shared" ref="H37" si="14">F37/E37*100</f>
        <v>99.99999663858766</v>
      </c>
      <c r="I37" s="61"/>
    </row>
    <row r="38" spans="1:9" ht="46.8" x14ac:dyDescent="0.25">
      <c r="A38" s="7" t="s">
        <v>8</v>
      </c>
      <c r="B38" s="8" t="s">
        <v>69</v>
      </c>
      <c r="C38" s="8" t="s">
        <v>211</v>
      </c>
      <c r="D38" s="33">
        <f>D39+D43+D46</f>
        <v>42271837.200000003</v>
      </c>
      <c r="E38" s="82">
        <f>E39+E43+E46+E48</f>
        <v>48414522.439999998</v>
      </c>
      <c r="F38" s="33">
        <f>F39+F43+F46+F48</f>
        <v>48348238.920000002</v>
      </c>
      <c r="G38" s="38">
        <f t="shared" si="0"/>
        <v>114.37458630257973</v>
      </c>
      <c r="H38" s="31">
        <f t="shared" si="1"/>
        <v>99.863091657917025</v>
      </c>
      <c r="I38" s="70" t="s">
        <v>460</v>
      </c>
    </row>
    <row r="39" spans="1:9" ht="46.8" x14ac:dyDescent="0.25">
      <c r="A39" s="9" t="s">
        <v>186</v>
      </c>
      <c r="B39" s="10" t="s">
        <v>70</v>
      </c>
      <c r="C39" s="10" t="s">
        <v>211</v>
      </c>
      <c r="D39" s="34">
        <f>D40</f>
        <v>36673500</v>
      </c>
      <c r="E39" s="34">
        <f t="shared" ref="E39:F39" si="15">E40</f>
        <v>39640728</v>
      </c>
      <c r="F39" s="34">
        <f t="shared" si="15"/>
        <v>39577022.640000001</v>
      </c>
      <c r="G39" s="45">
        <f t="shared" si="0"/>
        <v>107.91722262669229</v>
      </c>
      <c r="H39" s="46">
        <f t="shared" si="1"/>
        <v>99.839293163334446</v>
      </c>
      <c r="I39" s="70" t="s">
        <v>460</v>
      </c>
    </row>
    <row r="40" spans="1:9" ht="37.200000000000003" customHeight="1" x14ac:dyDescent="0.3">
      <c r="A40" s="11" t="s">
        <v>4</v>
      </c>
      <c r="B40" s="10" t="s">
        <v>71</v>
      </c>
      <c r="C40" s="10" t="s">
        <v>211</v>
      </c>
      <c r="D40" s="34">
        <f>D41+D42</f>
        <v>36673500</v>
      </c>
      <c r="E40" s="34">
        <f t="shared" ref="E40:F40" si="16">E41+E42</f>
        <v>39640728</v>
      </c>
      <c r="F40" s="34">
        <f t="shared" si="16"/>
        <v>39577022.640000001</v>
      </c>
      <c r="G40" s="45">
        <f t="shared" si="0"/>
        <v>107.91722262669229</v>
      </c>
      <c r="H40" s="46">
        <f t="shared" si="1"/>
        <v>99.839293163334446</v>
      </c>
      <c r="I40" s="61"/>
    </row>
    <row r="41" spans="1:9" x14ac:dyDescent="0.3">
      <c r="A41" s="11" t="s">
        <v>13</v>
      </c>
      <c r="B41" s="10" t="s">
        <v>320</v>
      </c>
      <c r="C41" s="10" t="s">
        <v>211</v>
      </c>
      <c r="D41" s="44">
        <v>20726200</v>
      </c>
      <c r="E41" s="34">
        <v>23223928</v>
      </c>
      <c r="F41" s="34">
        <v>23223928</v>
      </c>
      <c r="G41" s="45">
        <f t="shared" si="0"/>
        <v>112.05106580077391</v>
      </c>
      <c r="H41" s="46">
        <f t="shared" si="1"/>
        <v>100</v>
      </c>
      <c r="I41" s="61"/>
    </row>
    <row r="42" spans="1:9" ht="31.2" x14ac:dyDescent="0.3">
      <c r="A42" s="11" t="s">
        <v>9</v>
      </c>
      <c r="B42" s="10" t="s">
        <v>72</v>
      </c>
      <c r="C42" s="10" t="s">
        <v>211</v>
      </c>
      <c r="D42" s="44">
        <v>15947300</v>
      </c>
      <c r="E42" s="34">
        <v>16416800</v>
      </c>
      <c r="F42" s="34">
        <v>16353094.640000001</v>
      </c>
      <c r="G42" s="45">
        <f t="shared" si="0"/>
        <v>102.54459776890133</v>
      </c>
      <c r="H42" s="46">
        <f t="shared" si="1"/>
        <v>99.611950197358809</v>
      </c>
      <c r="I42" s="61"/>
    </row>
    <row r="43" spans="1:9" ht="35.25" customHeight="1" x14ac:dyDescent="0.3">
      <c r="A43" s="9" t="s">
        <v>68</v>
      </c>
      <c r="B43" s="10" t="s">
        <v>73</v>
      </c>
      <c r="C43" s="10" t="s">
        <v>211</v>
      </c>
      <c r="D43" s="34">
        <f>D44+D45</f>
        <v>5098337.2</v>
      </c>
      <c r="E43" s="34">
        <f t="shared" ref="E43:F43" si="17">E44+E45</f>
        <v>6228700.6500000004</v>
      </c>
      <c r="F43" s="34">
        <f t="shared" si="17"/>
        <v>6228700.6500000004</v>
      </c>
      <c r="G43" s="45">
        <f t="shared" si="0"/>
        <v>122.17121790218191</v>
      </c>
      <c r="H43" s="46">
        <f t="shared" si="1"/>
        <v>100</v>
      </c>
      <c r="I43" s="61"/>
    </row>
    <row r="44" spans="1:9" ht="31.2" x14ac:dyDescent="0.3">
      <c r="A44" s="11" t="s">
        <v>204</v>
      </c>
      <c r="B44" s="10" t="s">
        <v>205</v>
      </c>
      <c r="C44" s="10" t="s">
        <v>211</v>
      </c>
      <c r="D44" s="44">
        <v>1000000</v>
      </c>
      <c r="E44" s="34">
        <v>1000000</v>
      </c>
      <c r="F44" s="34">
        <v>1000000</v>
      </c>
      <c r="G44" s="45">
        <f t="shared" si="0"/>
        <v>100</v>
      </c>
      <c r="H44" s="46">
        <f t="shared" si="1"/>
        <v>100</v>
      </c>
      <c r="I44" s="61"/>
    </row>
    <row r="45" spans="1:9" ht="46.8" x14ac:dyDescent="0.3">
      <c r="A45" s="11" t="s">
        <v>237</v>
      </c>
      <c r="B45" s="10" t="s">
        <v>74</v>
      </c>
      <c r="C45" s="10" t="s">
        <v>211</v>
      </c>
      <c r="D45" s="44">
        <v>4098337.2</v>
      </c>
      <c r="E45" s="34">
        <v>5228700.6500000004</v>
      </c>
      <c r="F45" s="34">
        <v>5228700.6500000004</v>
      </c>
      <c r="G45" s="45">
        <f t="shared" si="0"/>
        <v>127.58102603172819</v>
      </c>
      <c r="H45" s="46">
        <f t="shared" si="1"/>
        <v>100</v>
      </c>
      <c r="I45" s="19"/>
    </row>
    <row r="46" spans="1:9" ht="31.2" x14ac:dyDescent="0.3">
      <c r="A46" s="9" t="s">
        <v>116</v>
      </c>
      <c r="B46" s="10" t="s">
        <v>117</v>
      </c>
      <c r="C46" s="10" t="s">
        <v>211</v>
      </c>
      <c r="D46" s="34">
        <f>D47</f>
        <v>500000</v>
      </c>
      <c r="E46" s="34">
        <f t="shared" ref="E46:F46" si="18">E47</f>
        <v>1050000</v>
      </c>
      <c r="F46" s="34">
        <f t="shared" si="18"/>
        <v>1050000</v>
      </c>
      <c r="G46" s="45">
        <f t="shared" si="0"/>
        <v>210</v>
      </c>
      <c r="H46" s="46">
        <f t="shared" si="1"/>
        <v>100</v>
      </c>
      <c r="I46" s="61"/>
    </row>
    <row r="47" spans="1:9" ht="52.5" customHeight="1" x14ac:dyDescent="0.3">
      <c r="A47" s="11" t="s">
        <v>10</v>
      </c>
      <c r="B47" s="10" t="s">
        <v>118</v>
      </c>
      <c r="C47" s="10" t="s">
        <v>211</v>
      </c>
      <c r="D47" s="34">
        <v>500000</v>
      </c>
      <c r="E47" s="34">
        <v>1050000</v>
      </c>
      <c r="F47" s="34">
        <v>1050000</v>
      </c>
      <c r="G47" s="45">
        <f t="shared" si="0"/>
        <v>210</v>
      </c>
      <c r="H47" s="46">
        <f t="shared" si="1"/>
        <v>100</v>
      </c>
      <c r="I47" s="61"/>
    </row>
    <row r="48" spans="1:9" ht="52.5" customHeight="1" x14ac:dyDescent="0.3">
      <c r="A48" s="80" t="s">
        <v>475</v>
      </c>
      <c r="B48" s="50" t="s">
        <v>476</v>
      </c>
      <c r="C48" s="50" t="s">
        <v>211</v>
      </c>
      <c r="D48" s="34">
        <f>D49</f>
        <v>0</v>
      </c>
      <c r="E48" s="34">
        <f>E49</f>
        <v>1495093.79</v>
      </c>
      <c r="F48" s="34">
        <f>F49</f>
        <v>1492515.63</v>
      </c>
      <c r="G48" s="45" t="e">
        <f t="shared" ref="G48:G49" si="19">F48/D48*100</f>
        <v>#DIV/0!</v>
      </c>
      <c r="H48" s="46">
        <f t="shared" ref="H48:H49" si="20">F48/E48*100</f>
        <v>99.827558644330921</v>
      </c>
      <c r="I48" s="61"/>
    </row>
    <row r="49" spans="1:9" ht="52.5" customHeight="1" x14ac:dyDescent="0.3">
      <c r="A49" s="49" t="s">
        <v>477</v>
      </c>
      <c r="B49" s="50" t="s">
        <v>478</v>
      </c>
      <c r="C49" s="50" t="s">
        <v>211</v>
      </c>
      <c r="D49" s="34">
        <v>0</v>
      </c>
      <c r="E49" s="34">
        <v>1495093.79</v>
      </c>
      <c r="F49" s="34">
        <v>1492515.63</v>
      </c>
      <c r="G49" s="45" t="e">
        <f t="shared" si="19"/>
        <v>#DIV/0!</v>
      </c>
      <c r="H49" s="46">
        <f t="shared" si="20"/>
        <v>99.827558644330921</v>
      </c>
      <c r="I49" s="61"/>
    </row>
    <row r="50" spans="1:9" ht="48" customHeight="1" x14ac:dyDescent="0.25">
      <c r="A50" s="24" t="s">
        <v>427</v>
      </c>
      <c r="B50" s="8" t="s">
        <v>428</v>
      </c>
      <c r="C50" s="8" t="s">
        <v>211</v>
      </c>
      <c r="D50" s="33">
        <f>D51</f>
        <v>2300000</v>
      </c>
      <c r="E50" s="33">
        <f t="shared" ref="E50:F50" si="21">E51</f>
        <v>4517670</v>
      </c>
      <c r="F50" s="33">
        <f t="shared" si="21"/>
        <v>4276114.97</v>
      </c>
      <c r="G50" s="38">
        <f t="shared" si="0"/>
        <v>185.91804217391302</v>
      </c>
      <c r="H50" s="31">
        <f t="shared" si="1"/>
        <v>94.653105915217353</v>
      </c>
      <c r="I50" s="70" t="s">
        <v>460</v>
      </c>
    </row>
    <row r="51" spans="1:9" ht="31.2" x14ac:dyDescent="0.25">
      <c r="A51" s="9" t="s">
        <v>431</v>
      </c>
      <c r="B51" s="10" t="s">
        <v>432</v>
      </c>
      <c r="C51" s="10" t="s">
        <v>211</v>
      </c>
      <c r="D51" s="33">
        <f>D52+D53</f>
        <v>2300000</v>
      </c>
      <c r="E51" s="33">
        <f t="shared" ref="E51:F51" si="22">E52+E53</f>
        <v>4517670</v>
      </c>
      <c r="F51" s="33">
        <f t="shared" si="22"/>
        <v>4276114.97</v>
      </c>
      <c r="G51" s="38">
        <f t="shared" si="0"/>
        <v>185.91804217391302</v>
      </c>
      <c r="H51" s="31">
        <f t="shared" si="1"/>
        <v>94.653105915217353</v>
      </c>
      <c r="I51" s="70" t="s">
        <v>460</v>
      </c>
    </row>
    <row r="52" spans="1:9" ht="31.2" x14ac:dyDescent="0.3">
      <c r="A52" s="49" t="s">
        <v>429</v>
      </c>
      <c r="B52" s="50" t="s">
        <v>430</v>
      </c>
      <c r="C52" s="50" t="s">
        <v>211</v>
      </c>
      <c r="D52" s="34">
        <v>2200000</v>
      </c>
      <c r="E52" s="34">
        <v>4417670</v>
      </c>
      <c r="F52" s="34">
        <v>4208729.97</v>
      </c>
      <c r="G52" s="45">
        <f t="shared" si="0"/>
        <v>191.30590772727271</v>
      </c>
      <c r="H52" s="46">
        <f t="shared" si="1"/>
        <v>95.270356771782403</v>
      </c>
      <c r="I52" s="19"/>
    </row>
    <row r="53" spans="1:9" ht="31.2" x14ac:dyDescent="0.3">
      <c r="A53" s="9" t="s">
        <v>433</v>
      </c>
      <c r="B53" s="10" t="s">
        <v>434</v>
      </c>
      <c r="C53" s="10" t="s">
        <v>211</v>
      </c>
      <c r="D53" s="34">
        <v>100000</v>
      </c>
      <c r="E53" s="34">
        <v>100000</v>
      </c>
      <c r="F53" s="34">
        <v>67385</v>
      </c>
      <c r="G53" s="45">
        <f t="shared" si="0"/>
        <v>67.384999999999991</v>
      </c>
      <c r="H53" s="46">
        <f t="shared" si="1"/>
        <v>67.384999999999991</v>
      </c>
      <c r="I53" s="19" t="s">
        <v>461</v>
      </c>
    </row>
    <row r="54" spans="1:9" ht="31.2" x14ac:dyDescent="0.25">
      <c r="A54" s="7" t="s">
        <v>298</v>
      </c>
      <c r="B54" s="8" t="s">
        <v>299</v>
      </c>
      <c r="C54" s="8" t="s">
        <v>211</v>
      </c>
      <c r="D54" s="33">
        <f>D56</f>
        <v>5530000</v>
      </c>
      <c r="E54" s="33">
        <f t="shared" ref="E54:F54" si="23">E56</f>
        <v>9126000</v>
      </c>
      <c r="F54" s="33">
        <f t="shared" si="23"/>
        <v>9126000</v>
      </c>
      <c r="G54" s="38">
        <f t="shared" si="0"/>
        <v>165.02712477396022</v>
      </c>
      <c r="H54" s="31">
        <f t="shared" si="1"/>
        <v>100</v>
      </c>
      <c r="I54" s="70" t="s">
        <v>460</v>
      </c>
    </row>
    <row r="55" spans="1:9" x14ac:dyDescent="0.25">
      <c r="A55" s="9" t="s">
        <v>396</v>
      </c>
      <c r="B55" s="10" t="s">
        <v>397</v>
      </c>
      <c r="C55" s="10" t="s">
        <v>211</v>
      </c>
      <c r="D55" s="34">
        <f>D56</f>
        <v>5530000</v>
      </c>
      <c r="E55" s="34">
        <f t="shared" ref="E55:F55" si="24">E56</f>
        <v>9126000</v>
      </c>
      <c r="F55" s="34">
        <f t="shared" si="24"/>
        <v>9126000</v>
      </c>
      <c r="G55" s="45">
        <f t="shared" si="0"/>
        <v>165.02712477396022</v>
      </c>
      <c r="H55" s="46">
        <f t="shared" si="1"/>
        <v>100</v>
      </c>
      <c r="I55" s="70" t="s">
        <v>460</v>
      </c>
    </row>
    <row r="56" spans="1:9" ht="46.8" x14ac:dyDescent="0.3">
      <c r="A56" s="11" t="s">
        <v>398</v>
      </c>
      <c r="B56" s="10" t="s">
        <v>399</v>
      </c>
      <c r="C56" s="10" t="s">
        <v>211</v>
      </c>
      <c r="D56" s="34">
        <v>5530000</v>
      </c>
      <c r="E56" s="34">
        <v>9126000</v>
      </c>
      <c r="F56" s="34">
        <v>9126000</v>
      </c>
      <c r="G56" s="45">
        <f t="shared" si="0"/>
        <v>165.02712477396022</v>
      </c>
      <c r="H56" s="46">
        <f t="shared" si="1"/>
        <v>100</v>
      </c>
      <c r="I56" s="19"/>
    </row>
    <row r="57" spans="1:9" ht="46.8" x14ac:dyDescent="0.25">
      <c r="A57" s="7" t="s">
        <v>400</v>
      </c>
      <c r="B57" s="8" t="s">
        <v>77</v>
      </c>
      <c r="C57" s="8" t="s">
        <v>211</v>
      </c>
      <c r="D57" s="33">
        <f>D58+D62</f>
        <v>33451961</v>
      </c>
      <c r="E57" s="82">
        <f t="shared" ref="E57:F57" si="25">E58+E62</f>
        <v>34473524</v>
      </c>
      <c r="F57" s="33">
        <f t="shared" si="25"/>
        <v>33665457.82</v>
      </c>
      <c r="G57" s="38">
        <f t="shared" si="0"/>
        <v>100.63821914655466</v>
      </c>
      <c r="H57" s="31">
        <f t="shared" si="1"/>
        <v>97.655980340159019</v>
      </c>
      <c r="I57" s="70" t="s">
        <v>460</v>
      </c>
    </row>
    <row r="58" spans="1:9" ht="31.2" x14ac:dyDescent="0.25">
      <c r="A58" s="9" t="s">
        <v>119</v>
      </c>
      <c r="B58" s="10" t="s">
        <v>187</v>
      </c>
      <c r="C58" s="10" t="s">
        <v>211</v>
      </c>
      <c r="D58" s="34">
        <f>D59</f>
        <v>25870800</v>
      </c>
      <c r="E58" s="79">
        <f>E59+E61</f>
        <v>29781898</v>
      </c>
      <c r="F58" s="34">
        <f>F59+F61</f>
        <v>29351841.050000001</v>
      </c>
      <c r="G58" s="45">
        <f t="shared" si="0"/>
        <v>113.45548282233251</v>
      </c>
      <c r="H58" s="46">
        <f t="shared" si="1"/>
        <v>98.555978702230462</v>
      </c>
      <c r="I58" s="70" t="s">
        <v>460</v>
      </c>
    </row>
    <row r="59" spans="1:9" ht="46.8" x14ac:dyDescent="0.3">
      <c r="A59" s="11" t="s">
        <v>4</v>
      </c>
      <c r="B59" s="10" t="s">
        <v>120</v>
      </c>
      <c r="C59" s="10" t="s">
        <v>211</v>
      </c>
      <c r="D59" s="34">
        <f>D60</f>
        <v>25870800</v>
      </c>
      <c r="E59" s="34">
        <f t="shared" ref="E59:F59" si="26">E60</f>
        <v>29496898</v>
      </c>
      <c r="F59" s="34">
        <f t="shared" si="26"/>
        <v>29066841.050000001</v>
      </c>
      <c r="G59" s="45">
        <f t="shared" si="0"/>
        <v>112.35385473197582</v>
      </c>
      <c r="H59" s="46">
        <f t="shared" si="1"/>
        <v>98.542026520890431</v>
      </c>
      <c r="I59" s="61"/>
    </row>
    <row r="60" spans="1:9" ht="78" x14ac:dyDescent="0.3">
      <c r="A60" s="11" t="s">
        <v>11</v>
      </c>
      <c r="B60" s="10" t="s">
        <v>121</v>
      </c>
      <c r="C60" s="10" t="s">
        <v>211</v>
      </c>
      <c r="D60" s="34">
        <v>25870800</v>
      </c>
      <c r="E60" s="34">
        <v>29496898</v>
      </c>
      <c r="F60" s="34">
        <v>29066841.050000001</v>
      </c>
      <c r="G60" s="45">
        <f t="shared" si="0"/>
        <v>112.35385473197582</v>
      </c>
      <c r="H60" s="46">
        <f t="shared" si="1"/>
        <v>98.542026520890431</v>
      </c>
      <c r="I60" s="61"/>
    </row>
    <row r="61" spans="1:9" ht="31.2" x14ac:dyDescent="0.3">
      <c r="A61" s="49" t="s">
        <v>277</v>
      </c>
      <c r="B61" s="50" t="s">
        <v>479</v>
      </c>
      <c r="C61" s="50" t="s">
        <v>211</v>
      </c>
      <c r="D61" s="34">
        <v>0</v>
      </c>
      <c r="E61" s="34">
        <v>285000</v>
      </c>
      <c r="F61" s="34">
        <v>285000</v>
      </c>
      <c r="G61" s="45" t="e">
        <f t="shared" ref="G61" si="27">F61/D61*100</f>
        <v>#DIV/0!</v>
      </c>
      <c r="H61" s="46">
        <f t="shared" ref="H61" si="28">F61/E61*100</f>
        <v>100</v>
      </c>
      <c r="I61" s="61"/>
    </row>
    <row r="62" spans="1:9" ht="31.2" x14ac:dyDescent="0.25">
      <c r="A62" s="9" t="s">
        <v>75</v>
      </c>
      <c r="B62" s="10" t="s">
        <v>202</v>
      </c>
      <c r="C62" s="10" t="s">
        <v>211</v>
      </c>
      <c r="D62" s="34">
        <f>D63</f>
        <v>7581161</v>
      </c>
      <c r="E62" s="34">
        <f t="shared" ref="E62:F62" si="29">E63</f>
        <v>4691626</v>
      </c>
      <c r="F62" s="34">
        <f t="shared" si="29"/>
        <v>4313616.7699999996</v>
      </c>
      <c r="G62" s="45">
        <f t="shared" si="0"/>
        <v>56.899157925811096</v>
      </c>
      <c r="H62" s="46">
        <f t="shared" si="1"/>
        <v>91.942895064525601</v>
      </c>
      <c r="I62" s="70" t="s">
        <v>460</v>
      </c>
    </row>
    <row r="63" spans="1:9" ht="79.5" customHeight="1" x14ac:dyDescent="0.3">
      <c r="A63" s="11" t="s">
        <v>236</v>
      </c>
      <c r="B63" s="10" t="s">
        <v>76</v>
      </c>
      <c r="C63" s="10" t="s">
        <v>211</v>
      </c>
      <c r="D63" s="34">
        <v>7581161</v>
      </c>
      <c r="E63" s="34">
        <v>4691626</v>
      </c>
      <c r="F63" s="34">
        <v>4313616.7699999996</v>
      </c>
      <c r="G63" s="45">
        <f t="shared" si="0"/>
        <v>56.899157925811096</v>
      </c>
      <c r="H63" s="46">
        <f t="shared" si="1"/>
        <v>91.942895064525601</v>
      </c>
      <c r="I63" s="67" t="s">
        <v>454</v>
      </c>
    </row>
    <row r="64" spans="1:9" ht="46.8" x14ac:dyDescent="0.25">
      <c r="A64" s="7" t="s">
        <v>401</v>
      </c>
      <c r="B64" s="8" t="s">
        <v>85</v>
      </c>
      <c r="C64" s="8" t="s">
        <v>211</v>
      </c>
      <c r="D64" s="33">
        <f>D65+D71+D83+D80</f>
        <v>82645055.120000005</v>
      </c>
      <c r="E64" s="82">
        <f>E65+E71+E83+E80</f>
        <v>98957652.829999998</v>
      </c>
      <c r="F64" s="33">
        <f>F65+F71+F83+F80</f>
        <v>96883645.799999997</v>
      </c>
      <c r="G64" s="38">
        <f t="shared" si="0"/>
        <v>117.22860570342128</v>
      </c>
      <c r="H64" s="31">
        <f t="shared" si="1"/>
        <v>97.904146904572457</v>
      </c>
      <c r="I64" s="70" t="s">
        <v>460</v>
      </c>
    </row>
    <row r="65" spans="1:9" ht="46.8" x14ac:dyDescent="0.25">
      <c r="A65" s="7" t="s">
        <v>402</v>
      </c>
      <c r="B65" s="8" t="s">
        <v>86</v>
      </c>
      <c r="C65" s="8" t="s">
        <v>211</v>
      </c>
      <c r="D65" s="33">
        <f>D66+D69</f>
        <v>21632913.120000001</v>
      </c>
      <c r="E65" s="33">
        <f t="shared" ref="E65:F65" si="30">E66+E69</f>
        <v>21889719.91</v>
      </c>
      <c r="F65" s="33">
        <f t="shared" si="30"/>
        <v>21889719.91</v>
      </c>
      <c r="G65" s="38">
        <f t="shared" si="0"/>
        <v>101.18711145639732</v>
      </c>
      <c r="H65" s="31">
        <f t="shared" si="1"/>
        <v>100</v>
      </c>
      <c r="I65" s="70" t="s">
        <v>460</v>
      </c>
    </row>
    <row r="66" spans="1:9" ht="46.8" x14ac:dyDescent="0.25">
      <c r="A66" s="9" t="s">
        <v>186</v>
      </c>
      <c r="B66" s="10" t="s">
        <v>87</v>
      </c>
      <c r="C66" s="10" t="s">
        <v>211</v>
      </c>
      <c r="D66" s="34">
        <f>D67</f>
        <v>16158700</v>
      </c>
      <c r="E66" s="34">
        <f t="shared" ref="E66:F67" si="31">E67</f>
        <v>17099700</v>
      </c>
      <c r="F66" s="34">
        <f t="shared" si="31"/>
        <v>17099700</v>
      </c>
      <c r="G66" s="45">
        <f t="shared" si="0"/>
        <v>105.82348827566574</v>
      </c>
      <c r="H66" s="46">
        <f t="shared" si="1"/>
        <v>100</v>
      </c>
      <c r="I66" s="70" t="s">
        <v>460</v>
      </c>
    </row>
    <row r="67" spans="1:9" ht="46.8" x14ac:dyDescent="0.3">
      <c r="A67" s="11" t="s">
        <v>4</v>
      </c>
      <c r="B67" s="10" t="s">
        <v>88</v>
      </c>
      <c r="C67" s="10" t="s">
        <v>211</v>
      </c>
      <c r="D67" s="34">
        <f>D68</f>
        <v>16158700</v>
      </c>
      <c r="E67" s="34">
        <f t="shared" si="31"/>
        <v>17099700</v>
      </c>
      <c r="F67" s="34">
        <f t="shared" si="31"/>
        <v>17099700</v>
      </c>
      <c r="G67" s="45">
        <f t="shared" si="0"/>
        <v>105.82348827566574</v>
      </c>
      <c r="H67" s="46">
        <f t="shared" si="1"/>
        <v>100</v>
      </c>
      <c r="I67" s="61"/>
    </row>
    <row r="68" spans="1:9" x14ac:dyDescent="0.3">
      <c r="A68" s="11" t="s">
        <v>12</v>
      </c>
      <c r="B68" s="10" t="s">
        <v>89</v>
      </c>
      <c r="C68" s="10" t="s">
        <v>211</v>
      </c>
      <c r="D68" s="34">
        <v>16158700</v>
      </c>
      <c r="E68" s="34">
        <v>17099700</v>
      </c>
      <c r="F68" s="34">
        <v>17099700</v>
      </c>
      <c r="G68" s="45">
        <f t="shared" si="0"/>
        <v>105.82348827566574</v>
      </c>
      <c r="H68" s="46">
        <f t="shared" si="1"/>
        <v>100</v>
      </c>
      <c r="I68" s="61"/>
    </row>
    <row r="69" spans="1:9" x14ac:dyDescent="0.3">
      <c r="A69" s="49" t="s">
        <v>480</v>
      </c>
      <c r="B69" s="50" t="s">
        <v>481</v>
      </c>
      <c r="C69" s="50" t="s">
        <v>211</v>
      </c>
      <c r="D69" s="34">
        <f>D70</f>
        <v>5474213.1200000001</v>
      </c>
      <c r="E69" s="34">
        <f>E70</f>
        <v>4790019.91</v>
      </c>
      <c r="F69" s="34">
        <f>F70</f>
        <v>4790019.91</v>
      </c>
      <c r="G69" s="45">
        <f t="shared" ref="G69:G70" si="32">F69/D69*100</f>
        <v>87.501524054657196</v>
      </c>
      <c r="H69" s="46">
        <f t="shared" ref="H69:H70" si="33">F69/E69*100</f>
        <v>100</v>
      </c>
      <c r="I69" s="61"/>
    </row>
    <row r="70" spans="1:9" ht="78" x14ac:dyDescent="0.3">
      <c r="A70" s="49" t="s">
        <v>482</v>
      </c>
      <c r="B70" s="50" t="s">
        <v>483</v>
      </c>
      <c r="C70" s="50" t="s">
        <v>211</v>
      </c>
      <c r="D70" s="34">
        <v>5474213.1200000001</v>
      </c>
      <c r="E70" s="34">
        <v>4790019.91</v>
      </c>
      <c r="F70" s="34">
        <v>4790019.91</v>
      </c>
      <c r="G70" s="45">
        <f t="shared" si="32"/>
        <v>87.501524054657196</v>
      </c>
      <c r="H70" s="46">
        <f t="shared" si="33"/>
        <v>100</v>
      </c>
      <c r="I70" s="61"/>
    </row>
    <row r="71" spans="1:9" ht="31.2" x14ac:dyDescent="0.25">
      <c r="A71" s="7" t="s">
        <v>14</v>
      </c>
      <c r="B71" s="8" t="s">
        <v>132</v>
      </c>
      <c r="C71" s="8" t="s">
        <v>211</v>
      </c>
      <c r="D71" s="33">
        <f>D72+D77</f>
        <v>33702705</v>
      </c>
      <c r="E71" s="82">
        <f>E72</f>
        <v>41532252.18</v>
      </c>
      <c r="F71" s="33">
        <f>F72</f>
        <v>40425664.229999997</v>
      </c>
      <c r="G71" s="38">
        <f t="shared" si="0"/>
        <v>119.94783276297851</v>
      </c>
      <c r="H71" s="31">
        <f t="shared" si="1"/>
        <v>97.335593684628336</v>
      </c>
      <c r="I71" s="70" t="s">
        <v>460</v>
      </c>
    </row>
    <row r="72" spans="1:9" ht="31.2" x14ac:dyDescent="0.25">
      <c r="A72" s="9" t="s">
        <v>131</v>
      </c>
      <c r="B72" s="10" t="s">
        <v>201</v>
      </c>
      <c r="C72" s="10" t="s">
        <v>211</v>
      </c>
      <c r="D72" s="34">
        <f>D73</f>
        <v>33534700</v>
      </c>
      <c r="E72" s="79">
        <f>E73+E77+E78+E79</f>
        <v>41532252.18</v>
      </c>
      <c r="F72" s="34">
        <f>F73+F77+F78+F79</f>
        <v>40425664.229999997</v>
      </c>
      <c r="G72" s="45">
        <f t="shared" si="0"/>
        <v>120.54875764506615</v>
      </c>
      <c r="H72" s="46">
        <f t="shared" si="1"/>
        <v>97.335593684628336</v>
      </c>
      <c r="I72" s="70" t="s">
        <v>460</v>
      </c>
    </row>
    <row r="73" spans="1:9" ht="46.8" x14ac:dyDescent="0.3">
      <c r="A73" s="11" t="s">
        <v>4</v>
      </c>
      <c r="B73" s="10" t="s">
        <v>133</v>
      </c>
      <c r="C73" s="10" t="s">
        <v>211</v>
      </c>
      <c r="D73" s="34">
        <f>D74+D75+D76</f>
        <v>33534700</v>
      </c>
      <c r="E73" s="34">
        <f t="shared" ref="E73:F73" si="34">E74+E75+E76</f>
        <v>39867576.969999999</v>
      </c>
      <c r="F73" s="34">
        <f t="shared" si="34"/>
        <v>38760989.019999996</v>
      </c>
      <c r="G73" s="45">
        <f t="shared" si="0"/>
        <v>115.58471976788221</v>
      </c>
      <c r="H73" s="46">
        <f t="shared" si="1"/>
        <v>97.224341095941952</v>
      </c>
      <c r="I73" s="61"/>
    </row>
    <row r="74" spans="1:9" ht="31.2" x14ac:dyDescent="0.3">
      <c r="A74" s="11" t="s">
        <v>15</v>
      </c>
      <c r="B74" s="10" t="s">
        <v>134</v>
      </c>
      <c r="C74" s="10" t="s">
        <v>211</v>
      </c>
      <c r="D74" s="34">
        <v>16046600</v>
      </c>
      <c r="E74" s="34">
        <v>19144476.969999999</v>
      </c>
      <c r="F74" s="34">
        <v>18528187.52</v>
      </c>
      <c r="G74" s="45">
        <f t="shared" si="0"/>
        <v>115.46488053544053</v>
      </c>
      <c r="H74" s="46">
        <f t="shared" si="1"/>
        <v>96.780849897514855</v>
      </c>
      <c r="I74" s="61"/>
    </row>
    <row r="75" spans="1:9" x14ac:dyDescent="0.3">
      <c r="A75" s="11" t="s">
        <v>16</v>
      </c>
      <c r="B75" s="10" t="s">
        <v>135</v>
      </c>
      <c r="C75" s="10" t="s">
        <v>211</v>
      </c>
      <c r="D75" s="34">
        <v>2183100</v>
      </c>
      <c r="E75" s="34">
        <v>2802100</v>
      </c>
      <c r="F75" s="34">
        <v>2713604.19</v>
      </c>
      <c r="G75" s="45">
        <f t="shared" si="0"/>
        <v>124.30049883193624</v>
      </c>
      <c r="H75" s="46">
        <f t="shared" si="1"/>
        <v>96.84180400413976</v>
      </c>
      <c r="I75" s="61"/>
    </row>
    <row r="76" spans="1:9" x14ac:dyDescent="0.3">
      <c r="A76" s="11" t="s">
        <v>17</v>
      </c>
      <c r="B76" s="10" t="s">
        <v>136</v>
      </c>
      <c r="C76" s="10" t="s">
        <v>211</v>
      </c>
      <c r="D76" s="34">
        <v>15305000</v>
      </c>
      <c r="E76" s="34">
        <v>17921000</v>
      </c>
      <c r="F76" s="34">
        <v>17519197.309999999</v>
      </c>
      <c r="G76" s="45">
        <f t="shared" si="0"/>
        <v>114.46715001633451</v>
      </c>
      <c r="H76" s="46">
        <f t="shared" si="1"/>
        <v>97.757922604765355</v>
      </c>
      <c r="I76" s="61"/>
    </row>
    <row r="77" spans="1:9" ht="46.8" x14ac:dyDescent="0.3">
      <c r="A77" s="49" t="s">
        <v>484</v>
      </c>
      <c r="B77" s="50" t="s">
        <v>485</v>
      </c>
      <c r="C77" s="50" t="s">
        <v>211</v>
      </c>
      <c r="D77" s="34">
        <v>168005</v>
      </c>
      <c r="E77" s="34">
        <v>168005</v>
      </c>
      <c r="F77" s="34">
        <v>168005</v>
      </c>
      <c r="G77" s="45">
        <f t="shared" si="0"/>
        <v>100</v>
      </c>
      <c r="H77" s="46">
        <f t="shared" si="1"/>
        <v>100</v>
      </c>
      <c r="I77" s="61"/>
    </row>
    <row r="78" spans="1:9" ht="46.8" x14ac:dyDescent="0.3">
      <c r="A78" s="49" t="s">
        <v>486</v>
      </c>
      <c r="B78" s="50" t="s">
        <v>487</v>
      </c>
      <c r="C78" s="50" t="s">
        <v>211</v>
      </c>
      <c r="D78" s="84">
        <v>1592596.58</v>
      </c>
      <c r="E78" s="34">
        <v>1491474.18</v>
      </c>
      <c r="F78" s="34">
        <v>1491474.18</v>
      </c>
      <c r="G78" s="45">
        <f t="shared" si="0"/>
        <v>93.650469850939899</v>
      </c>
      <c r="H78" s="46">
        <f t="shared" si="1"/>
        <v>100</v>
      </c>
      <c r="I78" s="61"/>
    </row>
    <row r="79" spans="1:9" ht="46.8" x14ac:dyDescent="0.3">
      <c r="A79" s="49" t="s">
        <v>488</v>
      </c>
      <c r="B79" s="52" t="s">
        <v>489</v>
      </c>
      <c r="C79" s="50" t="s">
        <v>211</v>
      </c>
      <c r="D79" s="34">
        <v>5196.03</v>
      </c>
      <c r="E79" s="34">
        <v>5196.03</v>
      </c>
      <c r="F79" s="34">
        <v>5196.03</v>
      </c>
      <c r="G79" s="45">
        <f t="shared" ref="G79:G145" si="35">F79/D79*100</f>
        <v>100</v>
      </c>
      <c r="H79" s="46">
        <f t="shared" ref="H79:H145" si="36">F79/E79*100</f>
        <v>100</v>
      </c>
      <c r="I79" s="61"/>
    </row>
    <row r="80" spans="1:9" ht="46.8" x14ac:dyDescent="0.25">
      <c r="A80" s="54" t="s">
        <v>435</v>
      </c>
      <c r="B80" s="53" t="s">
        <v>436</v>
      </c>
      <c r="C80" s="53" t="s">
        <v>211</v>
      </c>
      <c r="D80" s="33">
        <f>D81</f>
        <v>88237</v>
      </c>
      <c r="E80" s="33">
        <f t="shared" ref="E80:F81" si="37">E81</f>
        <v>117650</v>
      </c>
      <c r="F80" s="33">
        <f t="shared" si="37"/>
        <v>117650</v>
      </c>
      <c r="G80" s="38">
        <f t="shared" si="35"/>
        <v>133.33408887428175</v>
      </c>
      <c r="H80" s="31">
        <f t="shared" si="36"/>
        <v>100</v>
      </c>
      <c r="I80" s="70" t="s">
        <v>460</v>
      </c>
    </row>
    <row r="81" spans="1:9" ht="31.2" x14ac:dyDescent="0.25">
      <c r="A81" s="49" t="s">
        <v>437</v>
      </c>
      <c r="B81" s="50" t="s">
        <v>438</v>
      </c>
      <c r="C81" s="50" t="s">
        <v>211</v>
      </c>
      <c r="D81" s="34">
        <f>D82</f>
        <v>88237</v>
      </c>
      <c r="E81" s="34">
        <f t="shared" si="37"/>
        <v>117650</v>
      </c>
      <c r="F81" s="34">
        <f t="shared" si="37"/>
        <v>117650</v>
      </c>
      <c r="G81" s="45">
        <f t="shared" si="35"/>
        <v>133.33408887428175</v>
      </c>
      <c r="H81" s="46">
        <f t="shared" si="36"/>
        <v>100</v>
      </c>
      <c r="I81" s="70" t="s">
        <v>460</v>
      </c>
    </row>
    <row r="82" spans="1:9" ht="46.8" x14ac:dyDescent="0.3">
      <c r="A82" s="49" t="s">
        <v>10</v>
      </c>
      <c r="B82" s="50" t="s">
        <v>439</v>
      </c>
      <c r="C82" s="50" t="s">
        <v>211</v>
      </c>
      <c r="D82" s="34">
        <v>88237</v>
      </c>
      <c r="E82" s="34">
        <v>117650</v>
      </c>
      <c r="F82" s="34">
        <v>117650</v>
      </c>
      <c r="G82" s="45">
        <f t="shared" si="35"/>
        <v>133.33408887428175</v>
      </c>
      <c r="H82" s="46">
        <f t="shared" si="36"/>
        <v>100</v>
      </c>
      <c r="I82" s="61"/>
    </row>
    <row r="83" spans="1:9" ht="46.8" x14ac:dyDescent="0.25">
      <c r="A83" s="27" t="s">
        <v>341</v>
      </c>
      <c r="B83" s="28" t="s">
        <v>128</v>
      </c>
      <c r="C83" s="28" t="s">
        <v>211</v>
      </c>
      <c r="D83" s="82">
        <f>D84+D88</f>
        <v>27221200</v>
      </c>
      <c r="E83" s="82">
        <f>E84+E88</f>
        <v>35418030.739999995</v>
      </c>
      <c r="F83" s="82">
        <f>F84+F88</f>
        <v>34450611.659999996</v>
      </c>
      <c r="G83" s="38">
        <f t="shared" si="35"/>
        <v>126.55801970522973</v>
      </c>
      <c r="H83" s="31">
        <f t="shared" si="36"/>
        <v>97.268568975215715</v>
      </c>
      <c r="I83" s="70" t="s">
        <v>460</v>
      </c>
    </row>
    <row r="84" spans="1:9" ht="46.5" customHeight="1" x14ac:dyDescent="0.25">
      <c r="A84" s="9" t="s">
        <v>127</v>
      </c>
      <c r="B84" s="10" t="s">
        <v>200</v>
      </c>
      <c r="C84" s="10" t="s">
        <v>211</v>
      </c>
      <c r="D84" s="34">
        <f>D85+D87</f>
        <v>26871200</v>
      </c>
      <c r="E84" s="34">
        <f t="shared" ref="E84:F84" si="38">E85+E87</f>
        <v>35068030.739999995</v>
      </c>
      <c r="F84" s="34">
        <f t="shared" si="38"/>
        <v>34100611.659999996</v>
      </c>
      <c r="G84" s="45">
        <f t="shared" si="35"/>
        <v>126.90394050135461</v>
      </c>
      <c r="H84" s="46">
        <f t="shared" si="36"/>
        <v>97.241307653764196</v>
      </c>
      <c r="I84" s="70" t="s">
        <v>460</v>
      </c>
    </row>
    <row r="85" spans="1:9" ht="46.8" x14ac:dyDescent="0.3">
      <c r="A85" s="11" t="s">
        <v>4</v>
      </c>
      <c r="B85" s="10" t="s">
        <v>129</v>
      </c>
      <c r="C85" s="10" t="s">
        <v>211</v>
      </c>
      <c r="D85" s="34">
        <f>D86</f>
        <v>26871200</v>
      </c>
      <c r="E85" s="34">
        <f t="shared" ref="E85:F85" si="39">E86</f>
        <v>31968030.739999998</v>
      </c>
      <c r="F85" s="34">
        <f t="shared" si="39"/>
        <v>31000611.66</v>
      </c>
      <c r="G85" s="45">
        <f t="shared" si="35"/>
        <v>115.3674255708714</v>
      </c>
      <c r="H85" s="46">
        <f t="shared" si="36"/>
        <v>96.973792074125114</v>
      </c>
      <c r="I85" s="61"/>
    </row>
    <row r="86" spans="1:9" ht="78" x14ac:dyDescent="0.3">
      <c r="A86" s="11" t="s">
        <v>11</v>
      </c>
      <c r="B86" s="10" t="s">
        <v>130</v>
      </c>
      <c r="C86" s="10" t="s">
        <v>211</v>
      </c>
      <c r="D86" s="34">
        <v>26871200</v>
      </c>
      <c r="E86" s="34">
        <v>31968030.739999998</v>
      </c>
      <c r="F86" s="34">
        <v>31000611.66</v>
      </c>
      <c r="G86" s="45">
        <f t="shared" si="35"/>
        <v>115.3674255708714</v>
      </c>
      <c r="H86" s="46">
        <f t="shared" si="36"/>
        <v>96.973792074125114</v>
      </c>
      <c r="I86" s="61"/>
    </row>
    <row r="87" spans="1:9" ht="15" customHeight="1" x14ac:dyDescent="0.3">
      <c r="A87" s="11" t="s">
        <v>290</v>
      </c>
      <c r="B87" s="10" t="s">
        <v>321</v>
      </c>
      <c r="C87" s="10" t="s">
        <v>211</v>
      </c>
      <c r="D87" s="34">
        <v>0</v>
      </c>
      <c r="E87" s="34">
        <v>3100000</v>
      </c>
      <c r="F87" s="34">
        <v>3100000</v>
      </c>
      <c r="G87" s="45" t="e">
        <f t="shared" si="35"/>
        <v>#DIV/0!</v>
      </c>
      <c r="H87" s="46">
        <f t="shared" si="36"/>
        <v>100</v>
      </c>
      <c r="I87" s="61"/>
    </row>
    <row r="88" spans="1:9" ht="31.2" x14ac:dyDescent="0.25">
      <c r="A88" s="11" t="s">
        <v>190</v>
      </c>
      <c r="B88" s="10" t="s">
        <v>192</v>
      </c>
      <c r="C88" s="10" t="s">
        <v>211</v>
      </c>
      <c r="D88" s="34">
        <f>D89</f>
        <v>350000</v>
      </c>
      <c r="E88" s="34">
        <f t="shared" ref="E88:F88" si="40">E89</f>
        <v>350000</v>
      </c>
      <c r="F88" s="34">
        <f t="shared" si="40"/>
        <v>350000</v>
      </c>
      <c r="G88" s="45">
        <f t="shared" si="35"/>
        <v>100</v>
      </c>
      <c r="H88" s="46">
        <f t="shared" si="36"/>
        <v>100</v>
      </c>
      <c r="I88" s="70" t="s">
        <v>460</v>
      </c>
    </row>
    <row r="89" spans="1:9" ht="46.5" customHeight="1" x14ac:dyDescent="0.3">
      <c r="A89" s="20" t="s">
        <v>191</v>
      </c>
      <c r="B89" s="10" t="s">
        <v>193</v>
      </c>
      <c r="C89" s="10" t="s">
        <v>211</v>
      </c>
      <c r="D89" s="34">
        <v>350000</v>
      </c>
      <c r="E89" s="34">
        <v>350000</v>
      </c>
      <c r="F89" s="34">
        <v>350000</v>
      </c>
      <c r="G89" s="45">
        <f t="shared" si="35"/>
        <v>100</v>
      </c>
      <c r="H89" s="46">
        <f t="shared" si="36"/>
        <v>100</v>
      </c>
      <c r="I89" s="61"/>
    </row>
    <row r="90" spans="1:9" ht="46.8" x14ac:dyDescent="0.25">
      <c r="A90" s="7" t="s">
        <v>343</v>
      </c>
      <c r="B90" s="8" t="s">
        <v>95</v>
      </c>
      <c r="C90" s="8" t="s">
        <v>211</v>
      </c>
      <c r="D90" s="33">
        <f>D91</f>
        <v>4636689</v>
      </c>
      <c r="E90" s="33">
        <f t="shared" ref="E90:F90" si="41">E91</f>
        <v>5868060.6600000001</v>
      </c>
      <c r="F90" s="33">
        <f t="shared" si="41"/>
        <v>5864060.6600000001</v>
      </c>
      <c r="G90" s="38">
        <f t="shared" si="35"/>
        <v>126.47086444659111</v>
      </c>
      <c r="H90" s="31">
        <f t="shared" si="36"/>
        <v>99.931834378821847</v>
      </c>
      <c r="I90" s="70" t="s">
        <v>460</v>
      </c>
    </row>
    <row r="91" spans="1:9" ht="51" customHeight="1" x14ac:dyDescent="0.25">
      <c r="A91" s="7" t="s">
        <v>342</v>
      </c>
      <c r="B91" s="8" t="s">
        <v>96</v>
      </c>
      <c r="C91" s="8" t="s">
        <v>211</v>
      </c>
      <c r="D91" s="33">
        <f>D92+D94+D96</f>
        <v>4636689</v>
      </c>
      <c r="E91" s="33">
        <f t="shared" ref="E91:F91" si="42">E92+E94+E96</f>
        <v>5868060.6600000001</v>
      </c>
      <c r="F91" s="33">
        <f t="shared" si="42"/>
        <v>5864060.6600000001</v>
      </c>
      <c r="G91" s="38">
        <f t="shared" si="35"/>
        <v>126.47086444659111</v>
      </c>
      <c r="H91" s="31">
        <f t="shared" si="36"/>
        <v>99.931834378821847</v>
      </c>
      <c r="I91" s="70" t="s">
        <v>460</v>
      </c>
    </row>
    <row r="92" spans="1:9" ht="46.8" x14ac:dyDescent="0.25">
      <c r="A92" s="9" t="s">
        <v>172</v>
      </c>
      <c r="B92" s="10" t="s">
        <v>97</v>
      </c>
      <c r="C92" s="10" t="s">
        <v>211</v>
      </c>
      <c r="D92" s="34">
        <f>D93</f>
        <v>250000</v>
      </c>
      <c r="E92" s="34">
        <f t="shared" ref="E92:F92" si="43">E93</f>
        <v>250000</v>
      </c>
      <c r="F92" s="34">
        <f t="shared" si="43"/>
        <v>250000</v>
      </c>
      <c r="G92" s="45">
        <f t="shared" si="35"/>
        <v>100</v>
      </c>
      <c r="H92" s="46">
        <f t="shared" si="36"/>
        <v>100</v>
      </c>
      <c r="I92" s="70" t="s">
        <v>460</v>
      </c>
    </row>
    <row r="93" spans="1:9" ht="46.8" x14ac:dyDescent="0.3">
      <c r="A93" s="11" t="s">
        <v>19</v>
      </c>
      <c r="B93" s="10" t="s">
        <v>98</v>
      </c>
      <c r="C93" s="10" t="s">
        <v>211</v>
      </c>
      <c r="D93" s="34">
        <v>250000</v>
      </c>
      <c r="E93" s="34">
        <v>250000</v>
      </c>
      <c r="F93" s="34">
        <v>250000</v>
      </c>
      <c r="G93" s="45">
        <f t="shared" si="35"/>
        <v>100</v>
      </c>
      <c r="H93" s="46">
        <f t="shared" si="36"/>
        <v>100</v>
      </c>
      <c r="I93" s="61"/>
    </row>
    <row r="94" spans="1:9" x14ac:dyDescent="0.25">
      <c r="A94" s="9" t="s">
        <v>99</v>
      </c>
      <c r="B94" s="10" t="s">
        <v>100</v>
      </c>
      <c r="C94" s="10" t="s">
        <v>211</v>
      </c>
      <c r="D94" s="34">
        <f>D95</f>
        <v>4306689</v>
      </c>
      <c r="E94" s="34">
        <f t="shared" ref="E94:F94" si="44">E95</f>
        <v>5138060.66</v>
      </c>
      <c r="F94" s="34">
        <f t="shared" si="44"/>
        <v>5138060.66</v>
      </c>
      <c r="G94" s="45">
        <f t="shared" si="35"/>
        <v>119.30419540394024</v>
      </c>
      <c r="H94" s="46">
        <f t="shared" si="36"/>
        <v>100</v>
      </c>
      <c r="I94" s="70" t="s">
        <v>460</v>
      </c>
    </row>
    <row r="95" spans="1:9" x14ac:dyDescent="0.3">
      <c r="A95" s="11" t="s">
        <v>20</v>
      </c>
      <c r="B95" s="10" t="s">
        <v>101</v>
      </c>
      <c r="C95" s="10" t="s">
        <v>211</v>
      </c>
      <c r="D95" s="34">
        <v>4306689</v>
      </c>
      <c r="E95" s="34">
        <v>5138060.66</v>
      </c>
      <c r="F95" s="34">
        <v>5138060.66</v>
      </c>
      <c r="G95" s="45">
        <f t="shared" si="35"/>
        <v>119.30419540394024</v>
      </c>
      <c r="H95" s="46">
        <f t="shared" si="36"/>
        <v>100</v>
      </c>
      <c r="I95" s="61"/>
    </row>
    <row r="96" spans="1:9" ht="31.2" x14ac:dyDescent="0.25">
      <c r="A96" s="9" t="s">
        <v>273</v>
      </c>
      <c r="B96" s="10" t="s">
        <v>274</v>
      </c>
      <c r="C96" s="10" t="s">
        <v>211</v>
      </c>
      <c r="D96" s="34">
        <f>D97</f>
        <v>80000</v>
      </c>
      <c r="E96" s="34">
        <f t="shared" ref="E96:F96" si="45">E97</f>
        <v>480000</v>
      </c>
      <c r="F96" s="34">
        <f t="shared" si="45"/>
        <v>476000</v>
      </c>
      <c r="G96" s="45">
        <f t="shared" si="35"/>
        <v>595</v>
      </c>
      <c r="H96" s="46">
        <f t="shared" si="36"/>
        <v>99.166666666666671</v>
      </c>
      <c r="I96" s="70" t="s">
        <v>460</v>
      </c>
    </row>
    <row r="97" spans="1:9" x14ac:dyDescent="0.3">
      <c r="A97" s="11" t="s">
        <v>275</v>
      </c>
      <c r="B97" s="10" t="s">
        <v>276</v>
      </c>
      <c r="C97" s="10" t="s">
        <v>211</v>
      </c>
      <c r="D97" s="34">
        <v>80000</v>
      </c>
      <c r="E97" s="34">
        <v>480000</v>
      </c>
      <c r="F97" s="34">
        <v>476000</v>
      </c>
      <c r="G97" s="45">
        <f t="shared" si="35"/>
        <v>595</v>
      </c>
      <c r="H97" s="46">
        <f t="shared" si="36"/>
        <v>99.166666666666671</v>
      </c>
      <c r="I97" s="61"/>
    </row>
    <row r="98" spans="1:9" ht="81" customHeight="1" x14ac:dyDescent="0.25">
      <c r="A98" s="21" t="s">
        <v>344</v>
      </c>
      <c r="B98" s="8" t="s">
        <v>147</v>
      </c>
      <c r="C98" s="8" t="s">
        <v>211</v>
      </c>
      <c r="D98" s="33">
        <f t="shared" ref="D98:F98" si="46">D99</f>
        <v>3000000</v>
      </c>
      <c r="E98" s="82">
        <f t="shared" si="46"/>
        <v>32250912.510000002</v>
      </c>
      <c r="F98" s="33">
        <f t="shared" si="46"/>
        <v>30369314.560000002</v>
      </c>
      <c r="G98" s="38">
        <f t="shared" si="35"/>
        <v>1012.3104853333334</v>
      </c>
      <c r="H98" s="31">
        <f t="shared" si="36"/>
        <v>94.165752831283228</v>
      </c>
      <c r="I98" s="70" t="s">
        <v>460</v>
      </c>
    </row>
    <row r="99" spans="1:9" ht="81" customHeight="1" x14ac:dyDescent="0.25">
      <c r="A99" s="21" t="s">
        <v>345</v>
      </c>
      <c r="B99" s="8" t="s">
        <v>148</v>
      </c>
      <c r="C99" s="8" t="s">
        <v>211</v>
      </c>
      <c r="D99" s="82">
        <f>D100+D104</f>
        <v>3000000</v>
      </c>
      <c r="E99" s="82">
        <f>E100+E104</f>
        <v>32250912.510000002</v>
      </c>
      <c r="F99" s="33">
        <f>F100+F104</f>
        <v>30369314.560000002</v>
      </c>
      <c r="G99" s="38">
        <f t="shared" si="35"/>
        <v>1012.3104853333334</v>
      </c>
      <c r="H99" s="31">
        <f t="shared" si="36"/>
        <v>94.165752831283228</v>
      </c>
      <c r="I99" s="70" t="s">
        <v>460</v>
      </c>
    </row>
    <row r="100" spans="1:9" ht="46.8" x14ac:dyDescent="0.25">
      <c r="A100" s="9" t="s">
        <v>146</v>
      </c>
      <c r="B100" s="10" t="s">
        <v>149</v>
      </c>
      <c r="C100" s="10" t="s">
        <v>211</v>
      </c>
      <c r="D100" s="34">
        <f>D101</f>
        <v>3000000</v>
      </c>
      <c r="E100" s="79">
        <f>E101+E103+E102</f>
        <v>31830912.510000002</v>
      </c>
      <c r="F100" s="34">
        <f>F101+F103+F102</f>
        <v>29949314.560000002</v>
      </c>
      <c r="G100" s="45">
        <f t="shared" si="35"/>
        <v>998.31048533333342</v>
      </c>
      <c r="H100" s="46">
        <f t="shared" si="36"/>
        <v>94.088771569433092</v>
      </c>
      <c r="I100" s="70" t="s">
        <v>460</v>
      </c>
    </row>
    <row r="101" spans="1:9" ht="76.5" customHeight="1" x14ac:dyDescent="0.3">
      <c r="A101" s="11" t="s">
        <v>21</v>
      </c>
      <c r="B101" s="10" t="s">
        <v>150</v>
      </c>
      <c r="C101" s="10" t="s">
        <v>211</v>
      </c>
      <c r="D101" s="34">
        <v>3000000</v>
      </c>
      <c r="E101" s="34">
        <v>7200000</v>
      </c>
      <c r="F101" s="34">
        <v>5318402.05</v>
      </c>
      <c r="G101" s="45">
        <f t="shared" si="35"/>
        <v>177.2800683333333</v>
      </c>
      <c r="H101" s="46">
        <f t="shared" si="36"/>
        <v>73.866695138888886</v>
      </c>
      <c r="I101" s="19" t="s">
        <v>385</v>
      </c>
    </row>
    <row r="102" spans="1:9" ht="38.25" customHeight="1" x14ac:dyDescent="0.3">
      <c r="A102" s="51" t="s">
        <v>278</v>
      </c>
      <c r="B102" s="50" t="s">
        <v>490</v>
      </c>
      <c r="C102" s="50" t="s">
        <v>211</v>
      </c>
      <c r="D102" s="34">
        <v>0</v>
      </c>
      <c r="E102" s="34">
        <v>130000</v>
      </c>
      <c r="F102" s="34">
        <v>130000</v>
      </c>
      <c r="G102" s="45" t="e">
        <f t="shared" ref="G102" si="47">F102/D102*100</f>
        <v>#DIV/0!</v>
      </c>
      <c r="H102" s="46">
        <f t="shared" ref="H102" si="48">F102/E102*100</f>
        <v>100</v>
      </c>
      <c r="I102" s="19"/>
    </row>
    <row r="103" spans="1:9" ht="78" x14ac:dyDescent="0.3">
      <c r="A103" s="49" t="s">
        <v>319</v>
      </c>
      <c r="B103" s="50" t="s">
        <v>440</v>
      </c>
      <c r="C103" s="50" t="s">
        <v>211</v>
      </c>
      <c r="D103" s="34">
        <v>0</v>
      </c>
      <c r="E103" s="34">
        <v>24500912.510000002</v>
      </c>
      <c r="F103" s="34">
        <v>24500912.510000002</v>
      </c>
      <c r="G103" s="45" t="e">
        <f t="shared" si="35"/>
        <v>#DIV/0!</v>
      </c>
      <c r="H103" s="46">
        <f t="shared" si="36"/>
        <v>100</v>
      </c>
      <c r="I103" s="19"/>
    </row>
    <row r="104" spans="1:9" ht="67.2" x14ac:dyDescent="0.3">
      <c r="A104" s="55" t="s">
        <v>441</v>
      </c>
      <c r="B104" s="50" t="s">
        <v>442</v>
      </c>
      <c r="C104" s="50" t="s">
        <v>211</v>
      </c>
      <c r="D104" s="34">
        <f>D105</f>
        <v>0</v>
      </c>
      <c r="E104" s="34">
        <f t="shared" ref="E104:F104" si="49">E105</f>
        <v>420000</v>
      </c>
      <c r="F104" s="34">
        <f t="shared" si="49"/>
        <v>420000</v>
      </c>
      <c r="G104" s="45" t="e">
        <f t="shared" si="35"/>
        <v>#DIV/0!</v>
      </c>
      <c r="H104" s="46">
        <f t="shared" si="36"/>
        <v>100</v>
      </c>
      <c r="I104" s="19"/>
    </row>
    <row r="105" spans="1:9" ht="50.4" x14ac:dyDescent="0.3">
      <c r="A105" s="55" t="s">
        <v>443</v>
      </c>
      <c r="B105" s="50" t="s">
        <v>444</v>
      </c>
      <c r="C105" s="50" t="s">
        <v>211</v>
      </c>
      <c r="D105" s="34">
        <v>0</v>
      </c>
      <c r="E105" s="34">
        <v>420000</v>
      </c>
      <c r="F105" s="34">
        <v>420000</v>
      </c>
      <c r="G105" s="45" t="e">
        <f t="shared" si="35"/>
        <v>#DIV/0!</v>
      </c>
      <c r="H105" s="46">
        <f t="shared" si="36"/>
        <v>100</v>
      </c>
      <c r="I105" s="19"/>
    </row>
    <row r="106" spans="1:9" ht="46.8" x14ac:dyDescent="0.25">
      <c r="A106" s="21" t="s">
        <v>346</v>
      </c>
      <c r="B106" s="8" t="s">
        <v>103</v>
      </c>
      <c r="C106" s="8" t="s">
        <v>211</v>
      </c>
      <c r="D106" s="33">
        <f>D107</f>
        <v>3100300</v>
      </c>
      <c r="E106" s="82">
        <f>E107</f>
        <v>7092167</v>
      </c>
      <c r="F106" s="33">
        <f>F107</f>
        <v>7092167</v>
      </c>
      <c r="G106" s="38">
        <f t="shared" si="35"/>
        <v>228.7574428281134</v>
      </c>
      <c r="H106" s="31">
        <f t="shared" si="36"/>
        <v>100</v>
      </c>
      <c r="I106" s="70" t="s">
        <v>460</v>
      </c>
    </row>
    <row r="107" spans="1:9" ht="46.8" x14ac:dyDescent="0.25">
      <c r="A107" s="7" t="s">
        <v>347</v>
      </c>
      <c r="B107" s="8" t="s">
        <v>104</v>
      </c>
      <c r="C107" s="8" t="s">
        <v>211</v>
      </c>
      <c r="D107" s="33">
        <f>D108</f>
        <v>3100300</v>
      </c>
      <c r="E107" s="82">
        <f>E108+E112+E111</f>
        <v>7092167</v>
      </c>
      <c r="F107" s="82">
        <f>F108+F112+F111</f>
        <v>7092167</v>
      </c>
      <c r="G107" s="38">
        <f t="shared" si="35"/>
        <v>228.7574428281134</v>
      </c>
      <c r="H107" s="31">
        <f t="shared" si="36"/>
        <v>100</v>
      </c>
      <c r="I107" s="70" t="s">
        <v>460</v>
      </c>
    </row>
    <row r="108" spans="1:9" ht="31.2" x14ac:dyDescent="0.25">
      <c r="A108" s="9" t="s">
        <v>111</v>
      </c>
      <c r="B108" s="10" t="s">
        <v>105</v>
      </c>
      <c r="C108" s="10" t="s">
        <v>211</v>
      </c>
      <c r="D108" s="34">
        <f>D109+D111</f>
        <v>3100300</v>
      </c>
      <c r="E108" s="79">
        <f>E109+E110</f>
        <v>3127517.53</v>
      </c>
      <c r="F108" s="79">
        <f>F109+F110</f>
        <v>3127517.53</v>
      </c>
      <c r="G108" s="45">
        <f t="shared" si="35"/>
        <v>100.8778998806567</v>
      </c>
      <c r="H108" s="46">
        <f t="shared" si="36"/>
        <v>100</v>
      </c>
      <c r="I108" s="70" t="s">
        <v>460</v>
      </c>
    </row>
    <row r="109" spans="1:9" ht="24.75" customHeight="1" x14ac:dyDescent="0.3">
      <c r="A109" s="22" t="s">
        <v>22</v>
      </c>
      <c r="B109" s="10" t="s">
        <v>106</v>
      </c>
      <c r="C109" s="10" t="s">
        <v>211</v>
      </c>
      <c r="D109" s="34">
        <v>2680300</v>
      </c>
      <c r="E109" s="34">
        <v>3030300</v>
      </c>
      <c r="F109" s="34">
        <v>3030300</v>
      </c>
      <c r="G109" s="45">
        <f t="shared" si="35"/>
        <v>113.0582397492818</v>
      </c>
      <c r="H109" s="46">
        <f t="shared" si="36"/>
        <v>100</v>
      </c>
      <c r="I109" s="61"/>
    </row>
    <row r="110" spans="1:9" ht="24.75" customHeight="1" x14ac:dyDescent="0.3">
      <c r="A110" s="49" t="s">
        <v>491</v>
      </c>
      <c r="B110" s="50" t="s">
        <v>492</v>
      </c>
      <c r="C110" s="50" t="s">
        <v>211</v>
      </c>
      <c r="D110" s="34">
        <v>200000</v>
      </c>
      <c r="E110" s="34">
        <v>97217.53</v>
      </c>
      <c r="F110" s="34">
        <v>97217.53</v>
      </c>
      <c r="G110" s="45">
        <f t="shared" ref="G110" si="50">F110/D110*100</f>
        <v>48.608764999999998</v>
      </c>
      <c r="H110" s="46">
        <f t="shared" ref="H110" si="51">F110/E110*100</f>
        <v>100</v>
      </c>
      <c r="I110" s="61"/>
    </row>
    <row r="111" spans="1:9" ht="48.6" customHeight="1" x14ac:dyDescent="0.3">
      <c r="A111" s="49" t="s">
        <v>445</v>
      </c>
      <c r="B111" s="50" t="s">
        <v>446</v>
      </c>
      <c r="C111" s="50" t="s">
        <v>211</v>
      </c>
      <c r="D111" s="34">
        <v>420000</v>
      </c>
      <c r="E111" s="34">
        <v>3627512.47</v>
      </c>
      <c r="F111" s="34">
        <v>3627512.47</v>
      </c>
      <c r="G111" s="45">
        <f t="shared" si="35"/>
        <v>863.69344523809525</v>
      </c>
      <c r="H111" s="46">
        <f t="shared" si="36"/>
        <v>100</v>
      </c>
      <c r="I111" s="61"/>
    </row>
    <row r="112" spans="1:9" ht="38.25" customHeight="1" x14ac:dyDescent="0.25">
      <c r="A112" s="80" t="s">
        <v>493</v>
      </c>
      <c r="B112" s="50" t="s">
        <v>494</v>
      </c>
      <c r="C112" s="50" t="s">
        <v>211</v>
      </c>
      <c r="D112" s="34">
        <f>D113</f>
        <v>0</v>
      </c>
      <c r="E112" s="34">
        <f>E113</f>
        <v>337137</v>
      </c>
      <c r="F112" s="34">
        <f>F113</f>
        <v>337137</v>
      </c>
      <c r="G112" s="45" t="e">
        <f t="shared" ref="G112:G113" si="52">F112/D112*100</f>
        <v>#DIV/0!</v>
      </c>
      <c r="H112" s="46">
        <f t="shared" ref="H112:H113" si="53">F112/E112*100</f>
        <v>100</v>
      </c>
      <c r="I112" s="70" t="s">
        <v>460</v>
      </c>
    </row>
    <row r="113" spans="1:9" ht="37.5" customHeight="1" x14ac:dyDescent="0.3">
      <c r="A113" s="49" t="s">
        <v>495</v>
      </c>
      <c r="B113" s="50" t="s">
        <v>496</v>
      </c>
      <c r="C113" s="50" t="s">
        <v>211</v>
      </c>
      <c r="D113" s="34">
        <v>0</v>
      </c>
      <c r="E113" s="34">
        <v>337137</v>
      </c>
      <c r="F113" s="34">
        <v>337137</v>
      </c>
      <c r="G113" s="45" t="e">
        <f t="shared" si="52"/>
        <v>#DIV/0!</v>
      </c>
      <c r="H113" s="46">
        <f t="shared" si="53"/>
        <v>100</v>
      </c>
      <c r="I113" s="61"/>
    </row>
    <row r="114" spans="1:9" ht="70.5" customHeight="1" x14ac:dyDescent="0.25">
      <c r="A114" s="21" t="s">
        <v>348</v>
      </c>
      <c r="B114" s="8" t="s">
        <v>151</v>
      </c>
      <c r="C114" s="8" t="s">
        <v>211</v>
      </c>
      <c r="D114" s="33">
        <f>D115+D118+D126</f>
        <v>26516000</v>
      </c>
      <c r="E114" s="82">
        <f>E115+E118+E126</f>
        <v>65864901.82</v>
      </c>
      <c r="F114" s="33">
        <f>F115+F118+F126</f>
        <v>48551393.68</v>
      </c>
      <c r="G114" s="38">
        <f t="shared" si="35"/>
        <v>183.10225403529944</v>
      </c>
      <c r="H114" s="31">
        <f t="shared" si="36"/>
        <v>73.713605180319703</v>
      </c>
      <c r="I114" s="70" t="s">
        <v>460</v>
      </c>
    </row>
    <row r="115" spans="1:9" ht="46.8" x14ac:dyDescent="0.25">
      <c r="A115" s="21" t="s">
        <v>349</v>
      </c>
      <c r="B115" s="8" t="s">
        <v>152</v>
      </c>
      <c r="C115" s="8" t="s">
        <v>211</v>
      </c>
      <c r="D115" s="33">
        <f t="shared" ref="D115:F116" si="54">D116</f>
        <v>1016000</v>
      </c>
      <c r="E115" s="33">
        <f t="shared" si="54"/>
        <v>1516000</v>
      </c>
      <c r="F115" s="33">
        <f t="shared" si="54"/>
        <v>607752.95999999996</v>
      </c>
      <c r="G115" s="38">
        <f t="shared" si="35"/>
        <v>59.818204724409441</v>
      </c>
      <c r="H115" s="31">
        <f t="shared" si="36"/>
        <v>40.089245382585744</v>
      </c>
      <c r="I115" s="70" t="s">
        <v>460</v>
      </c>
    </row>
    <row r="116" spans="1:9" ht="46.8" x14ac:dyDescent="0.25">
      <c r="A116" s="9" t="s">
        <v>155</v>
      </c>
      <c r="B116" s="10" t="s">
        <v>153</v>
      </c>
      <c r="C116" s="10" t="s">
        <v>211</v>
      </c>
      <c r="D116" s="34">
        <f>D117</f>
        <v>1016000</v>
      </c>
      <c r="E116" s="34">
        <f t="shared" si="54"/>
        <v>1516000</v>
      </c>
      <c r="F116" s="34">
        <f t="shared" si="54"/>
        <v>607752.95999999996</v>
      </c>
      <c r="G116" s="45">
        <f t="shared" si="35"/>
        <v>59.818204724409441</v>
      </c>
      <c r="H116" s="46">
        <f t="shared" si="36"/>
        <v>40.089245382585744</v>
      </c>
      <c r="I116" s="70" t="s">
        <v>460</v>
      </c>
    </row>
    <row r="117" spans="1:9" ht="46.8" x14ac:dyDescent="0.3">
      <c r="A117" s="23" t="s">
        <v>219</v>
      </c>
      <c r="B117" s="10" t="s">
        <v>154</v>
      </c>
      <c r="C117" s="10" t="s">
        <v>211</v>
      </c>
      <c r="D117" s="34">
        <v>1016000</v>
      </c>
      <c r="E117" s="34">
        <v>1516000</v>
      </c>
      <c r="F117" s="34">
        <v>607752.95999999996</v>
      </c>
      <c r="G117" s="45">
        <f t="shared" si="35"/>
        <v>59.818204724409441</v>
      </c>
      <c r="H117" s="46">
        <f t="shared" si="36"/>
        <v>40.089245382585744</v>
      </c>
      <c r="I117" s="61" t="s">
        <v>550</v>
      </c>
    </row>
    <row r="118" spans="1:9" ht="46.8" x14ac:dyDescent="0.25">
      <c r="A118" s="21" t="s">
        <v>351</v>
      </c>
      <c r="B118" s="8" t="s">
        <v>156</v>
      </c>
      <c r="C118" s="8" t="s">
        <v>211</v>
      </c>
      <c r="D118" s="33">
        <f>D119</f>
        <v>24050000</v>
      </c>
      <c r="E118" s="33">
        <f t="shared" ref="E118:F118" si="55">E119</f>
        <v>62898901.82</v>
      </c>
      <c r="F118" s="33">
        <f t="shared" si="55"/>
        <v>46767405.579999998</v>
      </c>
      <c r="G118" s="38">
        <f t="shared" si="35"/>
        <v>194.45906686070686</v>
      </c>
      <c r="H118" s="31">
        <f t="shared" si="36"/>
        <v>74.353294297308921</v>
      </c>
      <c r="I118" s="70" t="s">
        <v>460</v>
      </c>
    </row>
    <row r="119" spans="1:9" ht="46.8" x14ac:dyDescent="0.25">
      <c r="A119" s="9" t="s">
        <v>158</v>
      </c>
      <c r="B119" s="10" t="s">
        <v>157</v>
      </c>
      <c r="C119" s="10" t="s">
        <v>211</v>
      </c>
      <c r="D119" s="34">
        <f>D120+D121+D123+D124+D125</f>
        <v>24050000</v>
      </c>
      <c r="E119" s="79">
        <f>E120+E121+E123+E124+E125+E122</f>
        <v>62898901.82</v>
      </c>
      <c r="F119" s="34">
        <f>F120+F121+F123+F124+F125+F122</f>
        <v>46767405.579999998</v>
      </c>
      <c r="G119" s="45">
        <f t="shared" si="35"/>
        <v>194.45906686070686</v>
      </c>
      <c r="H119" s="46">
        <f t="shared" si="36"/>
        <v>74.353294297308921</v>
      </c>
      <c r="I119" s="70" t="s">
        <v>460</v>
      </c>
    </row>
    <row r="120" spans="1:9" ht="93.6" x14ac:dyDescent="0.3">
      <c r="A120" s="11" t="s">
        <v>23</v>
      </c>
      <c r="B120" s="10" t="s">
        <v>159</v>
      </c>
      <c r="C120" s="10" t="s">
        <v>211</v>
      </c>
      <c r="D120" s="34">
        <v>22554227</v>
      </c>
      <c r="E120" s="34">
        <v>32972964.960000001</v>
      </c>
      <c r="F120" s="34">
        <v>29705097.870000001</v>
      </c>
      <c r="G120" s="45">
        <f t="shared" si="35"/>
        <v>131.70523587441059</v>
      </c>
      <c r="H120" s="46">
        <f t="shared" si="36"/>
        <v>90.089253138247344</v>
      </c>
      <c r="I120" s="19" t="s">
        <v>386</v>
      </c>
    </row>
    <row r="121" spans="1:9" ht="64.5" customHeight="1" x14ac:dyDescent="0.25">
      <c r="A121" s="15" t="s">
        <v>288</v>
      </c>
      <c r="B121" s="16" t="s">
        <v>289</v>
      </c>
      <c r="C121" s="10" t="s">
        <v>211</v>
      </c>
      <c r="D121" s="34">
        <v>1495773</v>
      </c>
      <c r="E121" s="34">
        <v>14765022.42</v>
      </c>
      <c r="F121" s="34">
        <v>11958536.27</v>
      </c>
      <c r="G121" s="45">
        <f t="shared" si="35"/>
        <v>799.48871051957747</v>
      </c>
      <c r="H121" s="46">
        <f t="shared" si="36"/>
        <v>80.992333975744813</v>
      </c>
      <c r="I121" s="96" t="s">
        <v>551</v>
      </c>
    </row>
    <row r="122" spans="1:9" ht="64.5" customHeight="1" x14ac:dyDescent="0.25">
      <c r="A122" s="85" t="s">
        <v>497</v>
      </c>
      <c r="B122" s="50" t="s">
        <v>498</v>
      </c>
      <c r="C122" s="50" t="s">
        <v>211</v>
      </c>
      <c r="D122" s="34">
        <v>0</v>
      </c>
      <c r="E122" s="34">
        <v>200000</v>
      </c>
      <c r="F122" s="34">
        <v>200000</v>
      </c>
      <c r="G122" s="45" t="e">
        <f t="shared" si="35"/>
        <v>#DIV/0!</v>
      </c>
      <c r="H122" s="46">
        <f t="shared" si="36"/>
        <v>100</v>
      </c>
      <c r="I122" s="78"/>
    </row>
    <row r="123" spans="1:9" ht="76.5" customHeight="1" x14ac:dyDescent="0.25">
      <c r="A123" s="15" t="s">
        <v>319</v>
      </c>
      <c r="B123" s="10" t="s">
        <v>447</v>
      </c>
      <c r="C123" s="10" t="s">
        <v>211</v>
      </c>
      <c r="D123" s="34">
        <v>0</v>
      </c>
      <c r="E123" s="34">
        <v>9806275.2599999998</v>
      </c>
      <c r="F123" s="79">
        <v>3710488.81</v>
      </c>
      <c r="G123" s="45" t="e">
        <f t="shared" si="35"/>
        <v>#DIV/0!</v>
      </c>
      <c r="H123" s="46">
        <f t="shared" si="36"/>
        <v>37.837901870194898</v>
      </c>
      <c r="I123" s="78" t="s">
        <v>455</v>
      </c>
    </row>
    <row r="124" spans="1:9" ht="52.2" customHeight="1" x14ac:dyDescent="0.25">
      <c r="A124" s="15" t="s">
        <v>403</v>
      </c>
      <c r="B124" s="10" t="s">
        <v>405</v>
      </c>
      <c r="C124" s="10" t="s">
        <v>211</v>
      </c>
      <c r="D124" s="34">
        <v>0</v>
      </c>
      <c r="E124" s="34">
        <v>5000000</v>
      </c>
      <c r="F124" s="34">
        <v>1157484.1499999999</v>
      </c>
      <c r="G124" s="45" t="e">
        <f t="shared" si="35"/>
        <v>#DIV/0!</v>
      </c>
      <c r="H124" s="46">
        <f t="shared" si="36"/>
        <v>23.149683</v>
      </c>
      <c r="I124" s="78" t="s">
        <v>455</v>
      </c>
    </row>
    <row r="125" spans="1:9" ht="78" x14ac:dyDescent="0.25">
      <c r="A125" s="15" t="s">
        <v>404</v>
      </c>
      <c r="B125" s="10" t="s">
        <v>406</v>
      </c>
      <c r="C125" s="10" t="s">
        <v>211</v>
      </c>
      <c r="D125" s="34">
        <v>0</v>
      </c>
      <c r="E125" s="34">
        <v>154639.18</v>
      </c>
      <c r="F125" s="34">
        <v>35798.480000000003</v>
      </c>
      <c r="G125" s="45" t="e">
        <f t="shared" si="35"/>
        <v>#DIV/0!</v>
      </c>
      <c r="H125" s="46">
        <f t="shared" si="36"/>
        <v>23.149683023409722</v>
      </c>
      <c r="I125" s="78" t="s">
        <v>455</v>
      </c>
    </row>
    <row r="126" spans="1:9" ht="46.8" x14ac:dyDescent="0.25">
      <c r="A126" s="7" t="s">
        <v>350</v>
      </c>
      <c r="B126" s="8" t="s">
        <v>206</v>
      </c>
      <c r="C126" s="8" t="s">
        <v>211</v>
      </c>
      <c r="D126" s="33">
        <f t="shared" ref="D126:F127" si="56">D127</f>
        <v>1450000</v>
      </c>
      <c r="E126" s="33">
        <f t="shared" si="56"/>
        <v>1450000</v>
      </c>
      <c r="F126" s="33">
        <f t="shared" si="56"/>
        <v>1176235.1399999999</v>
      </c>
      <c r="G126" s="38">
        <f t="shared" si="35"/>
        <v>81.119664827586206</v>
      </c>
      <c r="H126" s="31">
        <f t="shared" si="36"/>
        <v>81.119664827586206</v>
      </c>
      <c r="I126" s="70" t="s">
        <v>460</v>
      </c>
    </row>
    <row r="127" spans="1:9" ht="46.8" x14ac:dyDescent="0.25">
      <c r="A127" s="9" t="s">
        <v>209</v>
      </c>
      <c r="B127" s="10" t="s">
        <v>207</v>
      </c>
      <c r="C127" s="10" t="s">
        <v>211</v>
      </c>
      <c r="D127" s="34">
        <f>D128</f>
        <v>1450000</v>
      </c>
      <c r="E127" s="34">
        <f t="shared" si="56"/>
        <v>1450000</v>
      </c>
      <c r="F127" s="34">
        <f t="shared" si="56"/>
        <v>1176235.1399999999</v>
      </c>
      <c r="G127" s="45">
        <f t="shared" si="35"/>
        <v>81.119664827586206</v>
      </c>
      <c r="H127" s="46">
        <f t="shared" si="36"/>
        <v>81.119664827586206</v>
      </c>
      <c r="I127" s="70" t="s">
        <v>460</v>
      </c>
    </row>
    <row r="128" spans="1:9" ht="31.2" x14ac:dyDescent="0.3">
      <c r="A128" s="11" t="s">
        <v>23</v>
      </c>
      <c r="B128" s="10" t="s">
        <v>208</v>
      </c>
      <c r="C128" s="10" t="s">
        <v>211</v>
      </c>
      <c r="D128" s="34">
        <v>1450000</v>
      </c>
      <c r="E128" s="34">
        <v>1450000</v>
      </c>
      <c r="F128" s="34">
        <v>1176235.1399999999</v>
      </c>
      <c r="G128" s="45">
        <f t="shared" si="35"/>
        <v>81.119664827586206</v>
      </c>
      <c r="H128" s="46">
        <f t="shared" si="36"/>
        <v>81.119664827586206</v>
      </c>
      <c r="I128" s="19" t="s">
        <v>552</v>
      </c>
    </row>
    <row r="129" spans="1:9" ht="46.8" x14ac:dyDescent="0.25">
      <c r="A129" s="21" t="s">
        <v>352</v>
      </c>
      <c r="B129" s="8" t="s">
        <v>142</v>
      </c>
      <c r="C129" s="8" t="s">
        <v>211</v>
      </c>
      <c r="D129" s="33">
        <f t="shared" ref="D129:F130" si="57">D130</f>
        <v>34221250</v>
      </c>
      <c r="E129" s="82">
        <f t="shared" si="57"/>
        <v>44231818.089999996</v>
      </c>
      <c r="F129" s="33">
        <f t="shared" si="57"/>
        <v>42642317.330000006</v>
      </c>
      <c r="G129" s="38">
        <f t="shared" si="35"/>
        <v>124.60771400810901</v>
      </c>
      <c r="H129" s="31">
        <f t="shared" si="36"/>
        <v>96.406431323338822</v>
      </c>
      <c r="I129" s="70" t="s">
        <v>460</v>
      </c>
    </row>
    <row r="130" spans="1:9" ht="46.8" x14ac:dyDescent="0.25">
      <c r="A130" s="21" t="s">
        <v>353</v>
      </c>
      <c r="B130" s="8" t="s">
        <v>143</v>
      </c>
      <c r="C130" s="8" t="s">
        <v>211</v>
      </c>
      <c r="D130" s="33">
        <f t="shared" si="57"/>
        <v>34221250</v>
      </c>
      <c r="E130" s="82">
        <f t="shared" si="57"/>
        <v>44231818.089999996</v>
      </c>
      <c r="F130" s="33">
        <f t="shared" si="57"/>
        <v>42642317.330000006</v>
      </c>
      <c r="G130" s="38">
        <f t="shared" si="35"/>
        <v>124.60771400810901</v>
      </c>
      <c r="H130" s="31">
        <f t="shared" si="36"/>
        <v>96.406431323338822</v>
      </c>
      <c r="I130" s="70" t="s">
        <v>460</v>
      </c>
    </row>
    <row r="131" spans="1:9" ht="52.5" customHeight="1" x14ac:dyDescent="0.25">
      <c r="A131" s="9" t="s">
        <v>160</v>
      </c>
      <c r="B131" s="10" t="s">
        <v>144</v>
      </c>
      <c r="C131" s="10" t="s">
        <v>211</v>
      </c>
      <c r="D131" s="34">
        <f>D132+D135+D136+D137</f>
        <v>34221250</v>
      </c>
      <c r="E131" s="79">
        <f>E132+E135+E136+E137+E133+E134+E139</f>
        <v>44231818.089999996</v>
      </c>
      <c r="F131" s="34">
        <f>F132+F135+F136+F137+F133+F134+F139</f>
        <v>42642317.330000006</v>
      </c>
      <c r="G131" s="45">
        <f t="shared" si="35"/>
        <v>124.60771400810901</v>
      </c>
      <c r="H131" s="46">
        <f t="shared" si="36"/>
        <v>96.406431323338822</v>
      </c>
      <c r="I131" s="70" t="s">
        <v>460</v>
      </c>
    </row>
    <row r="132" spans="1:9" ht="62.4" x14ac:dyDescent="0.3">
      <c r="A132" s="11" t="s">
        <v>24</v>
      </c>
      <c r="B132" s="10" t="s">
        <v>145</v>
      </c>
      <c r="C132" s="10" t="s">
        <v>211</v>
      </c>
      <c r="D132" s="34">
        <v>650000</v>
      </c>
      <c r="E132" s="34">
        <v>284626.14</v>
      </c>
      <c r="F132" s="34">
        <v>284626.13</v>
      </c>
      <c r="G132" s="45">
        <f t="shared" si="35"/>
        <v>43.78863538461539</v>
      </c>
      <c r="H132" s="46">
        <f t="shared" si="36"/>
        <v>99.999996486619253</v>
      </c>
      <c r="I132" s="61"/>
    </row>
    <row r="133" spans="1:9" ht="46.8" x14ac:dyDescent="0.3">
      <c r="A133" s="49" t="s">
        <v>499</v>
      </c>
      <c r="B133" s="50" t="s">
        <v>500</v>
      </c>
      <c r="C133" s="50" t="s">
        <v>211</v>
      </c>
      <c r="D133" s="34">
        <v>0</v>
      </c>
      <c r="E133" s="34">
        <v>546274.76</v>
      </c>
      <c r="F133" s="34">
        <v>421391.64</v>
      </c>
      <c r="G133" s="45" t="e">
        <f t="shared" ref="G133:G134" si="58">F133/D133*100</f>
        <v>#DIV/0!</v>
      </c>
      <c r="H133" s="46">
        <f t="shared" ref="H133:H134" si="59">F133/E133*100</f>
        <v>77.139137821414266</v>
      </c>
      <c r="I133" s="19" t="s">
        <v>554</v>
      </c>
    </row>
    <row r="134" spans="1:9" x14ac:dyDescent="0.3">
      <c r="A134" s="49" t="s">
        <v>501</v>
      </c>
      <c r="B134" s="50" t="s">
        <v>502</v>
      </c>
      <c r="C134" s="50" t="s">
        <v>211</v>
      </c>
      <c r="D134" s="86">
        <v>0</v>
      </c>
      <c r="E134" s="34">
        <v>20000</v>
      </c>
      <c r="F134" s="34">
        <v>20000</v>
      </c>
      <c r="G134" s="45" t="e">
        <f t="shared" si="58"/>
        <v>#DIV/0!</v>
      </c>
      <c r="H134" s="46">
        <f t="shared" si="59"/>
        <v>100</v>
      </c>
      <c r="I134" s="61"/>
    </row>
    <row r="135" spans="1:9" ht="31.2" x14ac:dyDescent="0.3">
      <c r="A135" s="11" t="s">
        <v>25</v>
      </c>
      <c r="B135" s="10" t="s">
        <v>161</v>
      </c>
      <c r="C135" s="10" t="s">
        <v>211</v>
      </c>
      <c r="D135" s="34">
        <v>1000000</v>
      </c>
      <c r="E135" s="34">
        <v>2320019.98</v>
      </c>
      <c r="F135" s="34">
        <v>2320019.98</v>
      </c>
      <c r="G135" s="45">
        <f t="shared" si="35"/>
        <v>232.00199800000001</v>
      </c>
      <c r="H135" s="46">
        <f t="shared" si="36"/>
        <v>100</v>
      </c>
      <c r="I135" s="61"/>
    </row>
    <row r="136" spans="1:9" ht="31.2" x14ac:dyDescent="0.3">
      <c r="A136" s="11" t="s">
        <v>278</v>
      </c>
      <c r="B136" s="10" t="s">
        <v>322</v>
      </c>
      <c r="C136" s="10" t="s">
        <v>211</v>
      </c>
      <c r="D136" s="34">
        <v>0</v>
      </c>
      <c r="E136" s="34">
        <v>187980.02</v>
      </c>
      <c r="F136" s="34">
        <v>187980.02</v>
      </c>
      <c r="G136" s="45" t="e">
        <f t="shared" si="35"/>
        <v>#DIV/0!</v>
      </c>
      <c r="H136" s="46">
        <f t="shared" si="36"/>
        <v>100</v>
      </c>
      <c r="I136" s="61"/>
    </row>
    <row r="137" spans="1:9" ht="46.8" x14ac:dyDescent="0.3">
      <c r="A137" s="11" t="s">
        <v>4</v>
      </c>
      <c r="B137" s="10" t="s">
        <v>183</v>
      </c>
      <c r="C137" s="10" t="s">
        <v>211</v>
      </c>
      <c r="D137" s="34">
        <f>D138</f>
        <v>32571250</v>
      </c>
      <c r="E137" s="34">
        <f t="shared" ref="E137:F137" si="60">E138</f>
        <v>40121841</v>
      </c>
      <c r="F137" s="34">
        <f t="shared" si="60"/>
        <v>39176299.560000002</v>
      </c>
      <c r="G137" s="45">
        <f t="shared" si="35"/>
        <v>120.27877210730323</v>
      </c>
      <c r="H137" s="46">
        <f t="shared" si="36"/>
        <v>97.643324891297993</v>
      </c>
      <c r="I137" s="61"/>
    </row>
    <row r="138" spans="1:9" ht="31.2" x14ac:dyDescent="0.3">
      <c r="A138" s="11" t="s">
        <v>26</v>
      </c>
      <c r="B138" s="10" t="s">
        <v>184</v>
      </c>
      <c r="C138" s="10" t="s">
        <v>211</v>
      </c>
      <c r="D138" s="34">
        <v>32571250</v>
      </c>
      <c r="E138" s="34">
        <v>40121841</v>
      </c>
      <c r="F138" s="34">
        <v>39176299.560000002</v>
      </c>
      <c r="G138" s="45">
        <f t="shared" si="35"/>
        <v>120.27877210730323</v>
      </c>
      <c r="H138" s="46">
        <f t="shared" si="36"/>
        <v>97.643324891297993</v>
      </c>
      <c r="I138" s="61"/>
    </row>
    <row r="139" spans="1:9" ht="46.8" x14ac:dyDescent="0.3">
      <c r="A139" s="49" t="s">
        <v>503</v>
      </c>
      <c r="B139" s="50" t="s">
        <v>504</v>
      </c>
      <c r="C139" s="50" t="s">
        <v>211</v>
      </c>
      <c r="D139" s="34">
        <v>0</v>
      </c>
      <c r="E139" s="34">
        <v>751076.19</v>
      </c>
      <c r="F139" s="34">
        <v>232000</v>
      </c>
      <c r="G139" s="45" t="e">
        <f t="shared" si="35"/>
        <v>#DIV/0!</v>
      </c>
      <c r="H139" s="46">
        <f t="shared" si="36"/>
        <v>30.88901007499652</v>
      </c>
      <c r="I139" s="19" t="s">
        <v>553</v>
      </c>
    </row>
    <row r="140" spans="1:9" ht="46.8" x14ac:dyDescent="0.25">
      <c r="A140" s="7" t="s">
        <v>374</v>
      </c>
      <c r="B140" s="8" t="s">
        <v>251</v>
      </c>
      <c r="C140" s="8" t="s">
        <v>211</v>
      </c>
      <c r="D140" s="33">
        <f t="shared" ref="D140:F142" si="61">D141</f>
        <v>105000</v>
      </c>
      <c r="E140" s="33">
        <f t="shared" si="61"/>
        <v>104000</v>
      </c>
      <c r="F140" s="33">
        <f t="shared" si="61"/>
        <v>104000</v>
      </c>
      <c r="G140" s="38">
        <f t="shared" si="35"/>
        <v>99.047619047619051</v>
      </c>
      <c r="H140" s="31">
        <f t="shared" si="36"/>
        <v>100</v>
      </c>
      <c r="I140" s="70" t="s">
        <v>460</v>
      </c>
    </row>
    <row r="141" spans="1:9" ht="46.8" x14ac:dyDescent="0.25">
      <c r="A141" s="7" t="s">
        <v>375</v>
      </c>
      <c r="B141" s="8" t="s">
        <v>252</v>
      </c>
      <c r="C141" s="8" t="s">
        <v>211</v>
      </c>
      <c r="D141" s="33">
        <f t="shared" si="61"/>
        <v>105000</v>
      </c>
      <c r="E141" s="33">
        <f t="shared" si="61"/>
        <v>104000</v>
      </c>
      <c r="F141" s="33">
        <f t="shared" si="61"/>
        <v>104000</v>
      </c>
      <c r="G141" s="38">
        <f t="shared" si="35"/>
        <v>99.047619047619051</v>
      </c>
      <c r="H141" s="31">
        <f t="shared" si="36"/>
        <v>100</v>
      </c>
      <c r="I141" s="70" t="s">
        <v>460</v>
      </c>
    </row>
    <row r="142" spans="1:9" ht="46.8" x14ac:dyDescent="0.25">
      <c r="A142" s="9" t="s">
        <v>255</v>
      </c>
      <c r="B142" s="10" t="s">
        <v>256</v>
      </c>
      <c r="C142" s="10" t="s">
        <v>211</v>
      </c>
      <c r="D142" s="34">
        <f>D143</f>
        <v>105000</v>
      </c>
      <c r="E142" s="34">
        <f t="shared" si="61"/>
        <v>104000</v>
      </c>
      <c r="F142" s="34">
        <f t="shared" si="61"/>
        <v>104000</v>
      </c>
      <c r="G142" s="45">
        <f t="shared" si="35"/>
        <v>99.047619047619051</v>
      </c>
      <c r="H142" s="46">
        <f t="shared" si="36"/>
        <v>100</v>
      </c>
      <c r="I142" s="70" t="s">
        <v>460</v>
      </c>
    </row>
    <row r="143" spans="1:9" ht="31.2" x14ac:dyDescent="0.3">
      <c r="A143" s="11" t="s">
        <v>253</v>
      </c>
      <c r="B143" s="10" t="s">
        <v>254</v>
      </c>
      <c r="C143" s="10" t="s">
        <v>211</v>
      </c>
      <c r="D143" s="34">
        <v>105000</v>
      </c>
      <c r="E143" s="34">
        <v>104000</v>
      </c>
      <c r="F143" s="34">
        <v>104000</v>
      </c>
      <c r="G143" s="45">
        <f t="shared" si="35"/>
        <v>99.047619047619051</v>
      </c>
      <c r="H143" s="46">
        <f t="shared" si="36"/>
        <v>100</v>
      </c>
      <c r="I143" s="61"/>
    </row>
    <row r="144" spans="1:9" ht="62.4" x14ac:dyDescent="0.3">
      <c r="A144" s="7" t="s">
        <v>407</v>
      </c>
      <c r="B144" s="8" t="s">
        <v>109</v>
      </c>
      <c r="C144" s="8" t="s">
        <v>211</v>
      </c>
      <c r="D144" s="33">
        <f t="shared" ref="D144:F146" si="62">D145</f>
        <v>257900</v>
      </c>
      <c r="E144" s="33">
        <f t="shared" si="62"/>
        <v>728250</v>
      </c>
      <c r="F144" s="33">
        <f t="shared" si="62"/>
        <v>728250</v>
      </c>
      <c r="G144" s="38">
        <f t="shared" si="35"/>
        <v>282.37689026754555</v>
      </c>
      <c r="H144" s="31">
        <f t="shared" si="36"/>
        <v>100</v>
      </c>
      <c r="I144" s="71" t="s">
        <v>460</v>
      </c>
    </row>
    <row r="145" spans="1:9" ht="62.4" x14ac:dyDescent="0.3">
      <c r="A145" s="7" t="s">
        <v>408</v>
      </c>
      <c r="B145" s="8" t="s">
        <v>110</v>
      </c>
      <c r="C145" s="8" t="s">
        <v>211</v>
      </c>
      <c r="D145" s="33">
        <f t="shared" si="62"/>
        <v>257900</v>
      </c>
      <c r="E145" s="33">
        <f t="shared" si="62"/>
        <v>728250</v>
      </c>
      <c r="F145" s="33">
        <f t="shared" si="62"/>
        <v>728250</v>
      </c>
      <c r="G145" s="38">
        <f t="shared" si="35"/>
        <v>282.37689026754555</v>
      </c>
      <c r="H145" s="31">
        <f t="shared" si="36"/>
        <v>100</v>
      </c>
      <c r="I145" s="71" t="s">
        <v>460</v>
      </c>
    </row>
    <row r="146" spans="1:9" ht="31.2" x14ac:dyDescent="0.25">
      <c r="A146" s="11" t="s">
        <v>114</v>
      </c>
      <c r="B146" s="10" t="s">
        <v>112</v>
      </c>
      <c r="C146" s="10" t="s">
        <v>211</v>
      </c>
      <c r="D146" s="34">
        <f>D147</f>
        <v>257900</v>
      </c>
      <c r="E146" s="34">
        <f t="shared" si="62"/>
        <v>728250</v>
      </c>
      <c r="F146" s="34">
        <f t="shared" si="62"/>
        <v>728250</v>
      </c>
      <c r="G146" s="45">
        <f t="shared" ref="G146:G216" si="63">F146/D146*100</f>
        <v>282.37689026754555</v>
      </c>
      <c r="H146" s="46">
        <f t="shared" ref="H146:H216" si="64">F146/E146*100</f>
        <v>100</v>
      </c>
      <c r="I146" s="70" t="s">
        <v>460</v>
      </c>
    </row>
    <row r="147" spans="1:9" ht="46.8" x14ac:dyDescent="0.3">
      <c r="A147" s="11" t="s">
        <v>27</v>
      </c>
      <c r="B147" s="10" t="s">
        <v>113</v>
      </c>
      <c r="C147" s="10" t="s">
        <v>211</v>
      </c>
      <c r="D147" s="34">
        <v>257900</v>
      </c>
      <c r="E147" s="34">
        <v>728250</v>
      </c>
      <c r="F147" s="34">
        <v>728250</v>
      </c>
      <c r="G147" s="45">
        <f t="shared" si="63"/>
        <v>282.37689026754555</v>
      </c>
      <c r="H147" s="46">
        <f t="shared" si="64"/>
        <v>100</v>
      </c>
      <c r="I147" s="19"/>
    </row>
    <row r="148" spans="1:9" ht="68.25" customHeight="1" x14ac:dyDescent="0.3">
      <c r="A148" s="7" t="s">
        <v>354</v>
      </c>
      <c r="B148" s="8" t="s">
        <v>91</v>
      </c>
      <c r="C148" s="8" t="s">
        <v>211</v>
      </c>
      <c r="D148" s="33">
        <f t="shared" ref="D148:F150" si="65">D149</f>
        <v>415000</v>
      </c>
      <c r="E148" s="33">
        <f t="shared" si="65"/>
        <v>191443</v>
      </c>
      <c r="F148" s="33">
        <f t="shared" si="65"/>
        <v>91443</v>
      </c>
      <c r="G148" s="38">
        <f t="shared" si="63"/>
        <v>22.034457831325302</v>
      </c>
      <c r="H148" s="31">
        <f t="shared" si="64"/>
        <v>47.765131135638285</v>
      </c>
      <c r="I148" s="71" t="s">
        <v>460</v>
      </c>
    </row>
    <row r="149" spans="1:9" ht="78" x14ac:dyDescent="0.3">
      <c r="A149" s="7" t="s">
        <v>355</v>
      </c>
      <c r="B149" s="8" t="s">
        <v>92</v>
      </c>
      <c r="C149" s="8" t="s">
        <v>211</v>
      </c>
      <c r="D149" s="33">
        <f t="shared" si="65"/>
        <v>415000</v>
      </c>
      <c r="E149" s="33">
        <f t="shared" si="65"/>
        <v>191443</v>
      </c>
      <c r="F149" s="33">
        <f t="shared" si="65"/>
        <v>91443</v>
      </c>
      <c r="G149" s="38">
        <f t="shared" si="63"/>
        <v>22.034457831325302</v>
      </c>
      <c r="H149" s="31">
        <f t="shared" si="64"/>
        <v>47.765131135638285</v>
      </c>
      <c r="I149" s="71" t="s">
        <v>460</v>
      </c>
    </row>
    <row r="150" spans="1:9" ht="31.2" x14ac:dyDescent="0.25">
      <c r="A150" s="9" t="s">
        <v>90</v>
      </c>
      <c r="B150" s="10" t="s">
        <v>93</v>
      </c>
      <c r="C150" s="10" t="s">
        <v>211</v>
      </c>
      <c r="D150" s="34">
        <f>D151</f>
        <v>415000</v>
      </c>
      <c r="E150" s="34">
        <f t="shared" si="65"/>
        <v>191443</v>
      </c>
      <c r="F150" s="34">
        <f t="shared" si="65"/>
        <v>91443</v>
      </c>
      <c r="G150" s="45">
        <f t="shared" si="63"/>
        <v>22.034457831325302</v>
      </c>
      <c r="H150" s="46">
        <f t="shared" si="64"/>
        <v>47.765131135638285</v>
      </c>
      <c r="I150" s="70" t="s">
        <v>460</v>
      </c>
    </row>
    <row r="151" spans="1:9" ht="31.2" x14ac:dyDescent="0.3">
      <c r="A151" s="11" t="s">
        <v>28</v>
      </c>
      <c r="B151" s="10" t="s">
        <v>94</v>
      </c>
      <c r="C151" s="10" t="s">
        <v>211</v>
      </c>
      <c r="D151" s="34">
        <v>415000</v>
      </c>
      <c r="E151" s="34">
        <v>191443</v>
      </c>
      <c r="F151" s="34">
        <v>91443</v>
      </c>
      <c r="G151" s="45">
        <f t="shared" si="63"/>
        <v>22.034457831325302</v>
      </c>
      <c r="H151" s="46">
        <f t="shared" si="64"/>
        <v>47.765131135638285</v>
      </c>
      <c r="I151" s="19" t="s">
        <v>555</v>
      </c>
    </row>
    <row r="152" spans="1:9" ht="30.6" customHeight="1" x14ac:dyDescent="0.3">
      <c r="A152" s="7" t="s">
        <v>409</v>
      </c>
      <c r="B152" s="8" t="s">
        <v>123</v>
      </c>
      <c r="C152" s="8" t="s">
        <v>211</v>
      </c>
      <c r="D152" s="33">
        <f>D153</f>
        <v>771590</v>
      </c>
      <c r="E152" s="33">
        <f>E153</f>
        <v>771590</v>
      </c>
      <c r="F152" s="33">
        <f>F153</f>
        <v>771388</v>
      </c>
      <c r="G152" s="38">
        <f t="shared" si="63"/>
        <v>99.97382029316087</v>
      </c>
      <c r="H152" s="31">
        <f t="shared" si="64"/>
        <v>99.97382029316087</v>
      </c>
      <c r="I152" s="71" t="s">
        <v>460</v>
      </c>
    </row>
    <row r="153" spans="1:9" ht="31.2" x14ac:dyDescent="0.3">
      <c r="A153" s="7" t="s">
        <v>410</v>
      </c>
      <c r="B153" s="8" t="s">
        <v>124</v>
      </c>
      <c r="C153" s="8" t="s">
        <v>211</v>
      </c>
      <c r="D153" s="33">
        <f>D154+D156</f>
        <v>771590</v>
      </c>
      <c r="E153" s="33">
        <f>E154+E156</f>
        <v>771590</v>
      </c>
      <c r="F153" s="33">
        <f>F154+F156</f>
        <v>771388</v>
      </c>
      <c r="G153" s="38">
        <f t="shared" si="63"/>
        <v>99.97382029316087</v>
      </c>
      <c r="H153" s="31">
        <f t="shared" si="64"/>
        <v>99.97382029316087</v>
      </c>
      <c r="I153" s="72" t="s">
        <v>460</v>
      </c>
    </row>
    <row r="154" spans="1:9" ht="46.8" x14ac:dyDescent="0.3">
      <c r="A154" s="9" t="s">
        <v>122</v>
      </c>
      <c r="B154" s="10" t="s">
        <v>125</v>
      </c>
      <c r="C154" s="10" t="s">
        <v>211</v>
      </c>
      <c r="D154" s="34">
        <f>D155</f>
        <v>521590</v>
      </c>
      <c r="E154" s="34">
        <f t="shared" ref="E154:F154" si="66">E155</f>
        <v>521590</v>
      </c>
      <c r="F154" s="34">
        <f t="shared" si="66"/>
        <v>521388</v>
      </c>
      <c r="G154" s="45">
        <f t="shared" si="63"/>
        <v>99.96127226365536</v>
      </c>
      <c r="H154" s="46">
        <f t="shared" si="64"/>
        <v>99.96127226365536</v>
      </c>
      <c r="I154" s="72" t="s">
        <v>460</v>
      </c>
    </row>
    <row r="155" spans="1:9" ht="31.2" x14ac:dyDescent="0.3">
      <c r="A155" s="11" t="s">
        <v>29</v>
      </c>
      <c r="B155" s="10" t="s">
        <v>126</v>
      </c>
      <c r="C155" s="10" t="s">
        <v>211</v>
      </c>
      <c r="D155" s="34">
        <v>521590</v>
      </c>
      <c r="E155" s="34">
        <v>521590</v>
      </c>
      <c r="F155" s="34">
        <v>521388</v>
      </c>
      <c r="G155" s="45">
        <f t="shared" si="63"/>
        <v>99.96127226365536</v>
      </c>
      <c r="H155" s="46">
        <f t="shared" si="64"/>
        <v>99.96127226365536</v>
      </c>
      <c r="I155" s="19"/>
    </row>
    <row r="156" spans="1:9" ht="46.8" x14ac:dyDescent="0.3">
      <c r="A156" s="9" t="s">
        <v>173</v>
      </c>
      <c r="B156" s="10" t="s">
        <v>203</v>
      </c>
      <c r="C156" s="10" t="s">
        <v>211</v>
      </c>
      <c r="D156" s="34">
        <f>D157</f>
        <v>250000</v>
      </c>
      <c r="E156" s="34">
        <f t="shared" ref="E156:F156" si="67">E157</f>
        <v>250000</v>
      </c>
      <c r="F156" s="34">
        <f t="shared" si="67"/>
        <v>250000</v>
      </c>
      <c r="G156" s="45">
        <f t="shared" si="63"/>
        <v>100</v>
      </c>
      <c r="H156" s="46">
        <f t="shared" si="64"/>
        <v>100</v>
      </c>
      <c r="I156" s="72" t="s">
        <v>460</v>
      </c>
    </row>
    <row r="157" spans="1:9" ht="78" x14ac:dyDescent="0.3">
      <c r="A157" s="11" t="s">
        <v>39</v>
      </c>
      <c r="B157" s="10" t="s">
        <v>174</v>
      </c>
      <c r="C157" s="10" t="s">
        <v>211</v>
      </c>
      <c r="D157" s="34">
        <v>250000</v>
      </c>
      <c r="E157" s="34">
        <v>250000</v>
      </c>
      <c r="F157" s="34">
        <v>250000</v>
      </c>
      <c r="G157" s="45">
        <f t="shared" si="63"/>
        <v>100</v>
      </c>
      <c r="H157" s="46">
        <f t="shared" si="64"/>
        <v>100</v>
      </c>
      <c r="I157" s="61"/>
    </row>
    <row r="158" spans="1:9" ht="51" customHeight="1" x14ac:dyDescent="0.25">
      <c r="A158" s="7" t="s">
        <v>356</v>
      </c>
      <c r="B158" s="8" t="s">
        <v>176</v>
      </c>
      <c r="C158" s="8" t="s">
        <v>211</v>
      </c>
      <c r="D158" s="33">
        <f>D159</f>
        <v>3092143.2399999998</v>
      </c>
      <c r="E158" s="33">
        <f t="shared" ref="E158:F159" si="68">E159</f>
        <v>5423946.2699999996</v>
      </c>
      <c r="F158" s="33">
        <f t="shared" si="68"/>
        <v>3863802.1199999996</v>
      </c>
      <c r="G158" s="38">
        <f t="shared" si="63"/>
        <v>124.95547004478355</v>
      </c>
      <c r="H158" s="31">
        <f t="shared" si="64"/>
        <v>71.235995484888903</v>
      </c>
      <c r="I158" s="70" t="s">
        <v>460</v>
      </c>
    </row>
    <row r="159" spans="1:9" ht="62.4" x14ac:dyDescent="0.25">
      <c r="A159" s="7" t="s">
        <v>357</v>
      </c>
      <c r="B159" s="8" t="s">
        <v>177</v>
      </c>
      <c r="C159" s="8" t="s">
        <v>211</v>
      </c>
      <c r="D159" s="33">
        <f>D160</f>
        <v>3092143.2399999998</v>
      </c>
      <c r="E159" s="33">
        <f t="shared" si="68"/>
        <v>5423946.2699999996</v>
      </c>
      <c r="F159" s="33">
        <f t="shared" si="68"/>
        <v>3863802.1199999996</v>
      </c>
      <c r="G159" s="38">
        <f t="shared" si="63"/>
        <v>124.95547004478355</v>
      </c>
      <c r="H159" s="31">
        <f t="shared" si="64"/>
        <v>71.235995484888903</v>
      </c>
      <c r="I159" s="70" t="s">
        <v>460</v>
      </c>
    </row>
    <row r="160" spans="1:9" ht="46.8" x14ac:dyDescent="0.3">
      <c r="A160" s="9" t="s">
        <v>175</v>
      </c>
      <c r="B160" s="10" t="s">
        <v>178</v>
      </c>
      <c r="C160" s="10" t="s">
        <v>211</v>
      </c>
      <c r="D160" s="34">
        <f>D161+D162+D163+D164+D165+D166+D167+D168</f>
        <v>3092143.2399999998</v>
      </c>
      <c r="E160" s="34">
        <f t="shared" ref="E160:F160" si="69">E161+E162+E163+E164+E165+E166+E167+E168</f>
        <v>5423946.2699999996</v>
      </c>
      <c r="F160" s="34">
        <f t="shared" si="69"/>
        <v>3863802.1199999996</v>
      </c>
      <c r="G160" s="45">
        <f t="shared" si="63"/>
        <v>124.95547004478355</v>
      </c>
      <c r="H160" s="46">
        <f t="shared" si="64"/>
        <v>71.235995484888903</v>
      </c>
      <c r="I160" s="19" t="s">
        <v>556</v>
      </c>
    </row>
    <row r="161" spans="1:9" ht="49.5" customHeight="1" x14ac:dyDescent="0.25">
      <c r="A161" s="11" t="s">
        <v>30</v>
      </c>
      <c r="B161" s="10" t="s">
        <v>179</v>
      </c>
      <c r="C161" s="10" t="s">
        <v>211</v>
      </c>
      <c r="D161" s="34">
        <v>300000</v>
      </c>
      <c r="E161" s="34">
        <v>756500</v>
      </c>
      <c r="F161" s="34">
        <v>673137.2</v>
      </c>
      <c r="G161" s="45">
        <f t="shared" si="63"/>
        <v>224.37906666666666</v>
      </c>
      <c r="H161" s="46">
        <f t="shared" si="64"/>
        <v>88.98046265697289</v>
      </c>
      <c r="I161" s="58" t="s">
        <v>456</v>
      </c>
    </row>
    <row r="162" spans="1:9" ht="39" customHeight="1" x14ac:dyDescent="0.25">
      <c r="A162" s="11" t="s">
        <v>545</v>
      </c>
      <c r="B162" s="10" t="s">
        <v>546</v>
      </c>
      <c r="C162" s="10" t="s">
        <v>211</v>
      </c>
      <c r="D162" s="34">
        <v>1155000</v>
      </c>
      <c r="E162" s="34">
        <v>0</v>
      </c>
      <c r="F162" s="34">
        <v>0</v>
      </c>
      <c r="G162" s="45">
        <f t="shared" ref="G162" si="70">F162/D162*100</f>
        <v>0</v>
      </c>
      <c r="H162" s="46" t="e">
        <f t="shared" ref="H162" si="71">F162/E162*100</f>
        <v>#DIV/0!</v>
      </c>
      <c r="I162" s="58"/>
    </row>
    <row r="163" spans="1:9" ht="46.8" x14ac:dyDescent="0.3">
      <c r="A163" s="49" t="s">
        <v>505</v>
      </c>
      <c r="B163" s="50" t="s">
        <v>506</v>
      </c>
      <c r="C163" s="50" t="s">
        <v>211</v>
      </c>
      <c r="D163" s="34">
        <v>225178.94</v>
      </c>
      <c r="E163" s="34">
        <v>225178.94</v>
      </c>
      <c r="F163" s="34">
        <v>0</v>
      </c>
      <c r="G163" s="45">
        <f t="shared" si="63"/>
        <v>0</v>
      </c>
      <c r="H163" s="46">
        <f t="shared" si="64"/>
        <v>0</v>
      </c>
      <c r="I163" s="19" t="s">
        <v>556</v>
      </c>
    </row>
    <row r="164" spans="1:9" ht="41.25" customHeight="1" x14ac:dyDescent="0.3">
      <c r="A164" s="11" t="s">
        <v>537</v>
      </c>
      <c r="B164" s="10" t="s">
        <v>536</v>
      </c>
      <c r="C164" s="10" t="s">
        <v>211</v>
      </c>
      <c r="D164" s="34">
        <v>1362850</v>
      </c>
      <c r="E164" s="34">
        <v>1362850</v>
      </c>
      <c r="F164" s="34">
        <v>155551.03</v>
      </c>
      <c r="G164" s="45">
        <f t="shared" si="63"/>
        <v>11.413657409105918</v>
      </c>
      <c r="H164" s="46">
        <f t="shared" si="64"/>
        <v>11.413657409105918</v>
      </c>
      <c r="I164" s="69" t="s">
        <v>557</v>
      </c>
    </row>
    <row r="165" spans="1:9" ht="41.25" customHeight="1" x14ac:dyDescent="0.3">
      <c r="A165" s="49" t="s">
        <v>507</v>
      </c>
      <c r="B165" s="52" t="s">
        <v>508</v>
      </c>
      <c r="C165" s="50" t="s">
        <v>211</v>
      </c>
      <c r="D165" s="34">
        <v>0</v>
      </c>
      <c r="E165" s="34">
        <v>3000000</v>
      </c>
      <c r="F165" s="34">
        <v>3000000</v>
      </c>
      <c r="G165" s="45" t="e">
        <f t="shared" si="63"/>
        <v>#DIV/0!</v>
      </c>
      <c r="H165" s="46">
        <f t="shared" si="64"/>
        <v>100</v>
      </c>
      <c r="I165" s="69"/>
    </row>
    <row r="166" spans="1:9" ht="51" customHeight="1" x14ac:dyDescent="0.3">
      <c r="A166" s="49" t="s">
        <v>509</v>
      </c>
      <c r="B166" s="50" t="s">
        <v>510</v>
      </c>
      <c r="C166" s="50" t="s">
        <v>211</v>
      </c>
      <c r="D166" s="34">
        <v>6964.3</v>
      </c>
      <c r="E166" s="34">
        <v>6964.3</v>
      </c>
      <c r="F166" s="34">
        <v>0</v>
      </c>
      <c r="G166" s="45">
        <f t="shared" si="63"/>
        <v>0</v>
      </c>
      <c r="H166" s="46">
        <f t="shared" si="64"/>
        <v>0</v>
      </c>
      <c r="I166" s="19" t="s">
        <v>556</v>
      </c>
    </row>
    <row r="167" spans="1:9" ht="81.75" customHeight="1" x14ac:dyDescent="0.3">
      <c r="A167" s="49" t="s">
        <v>415</v>
      </c>
      <c r="B167" s="50" t="s">
        <v>511</v>
      </c>
      <c r="C167" s="50" t="s">
        <v>211</v>
      </c>
      <c r="D167" s="34">
        <v>42150</v>
      </c>
      <c r="E167" s="34">
        <v>42150</v>
      </c>
      <c r="F167" s="34">
        <v>4810.8599999999997</v>
      </c>
      <c r="G167" s="45">
        <f t="shared" si="63"/>
        <v>11.413665480427046</v>
      </c>
      <c r="H167" s="46">
        <f t="shared" si="64"/>
        <v>11.413665480427046</v>
      </c>
      <c r="I167" s="69" t="s">
        <v>557</v>
      </c>
    </row>
    <row r="168" spans="1:9" ht="70.2" customHeight="1" x14ac:dyDescent="0.3">
      <c r="A168" s="49" t="s">
        <v>373</v>
      </c>
      <c r="B168" s="52" t="s">
        <v>512</v>
      </c>
      <c r="C168" s="50" t="s">
        <v>211</v>
      </c>
      <c r="D168" s="34">
        <v>0</v>
      </c>
      <c r="E168" s="34">
        <v>30303.03</v>
      </c>
      <c r="F168" s="34">
        <v>30303.03</v>
      </c>
      <c r="G168" s="45" t="e">
        <f t="shared" si="63"/>
        <v>#DIV/0!</v>
      </c>
      <c r="H168" s="46">
        <f t="shared" si="64"/>
        <v>100</v>
      </c>
      <c r="I168" s="69"/>
    </row>
    <row r="169" spans="1:9" ht="54" customHeight="1" x14ac:dyDescent="0.25">
      <c r="A169" s="7" t="s">
        <v>358</v>
      </c>
      <c r="B169" s="8" t="s">
        <v>220</v>
      </c>
      <c r="C169" s="8" t="s">
        <v>211</v>
      </c>
      <c r="D169" s="33">
        <f>D170</f>
        <v>90000</v>
      </c>
      <c r="E169" s="33">
        <f t="shared" ref="E169:F171" si="72">E170</f>
        <v>90000</v>
      </c>
      <c r="F169" s="33">
        <f t="shared" si="72"/>
        <v>90000</v>
      </c>
      <c r="G169" s="38">
        <f t="shared" si="63"/>
        <v>100</v>
      </c>
      <c r="H169" s="31">
        <f t="shared" si="64"/>
        <v>100</v>
      </c>
      <c r="I169" s="70" t="s">
        <v>460</v>
      </c>
    </row>
    <row r="170" spans="1:9" ht="52.5" customHeight="1" x14ac:dyDescent="0.25">
      <c r="A170" s="7" t="s">
        <v>359</v>
      </c>
      <c r="B170" s="8" t="s">
        <v>221</v>
      </c>
      <c r="C170" s="8" t="s">
        <v>211</v>
      </c>
      <c r="D170" s="33">
        <f>D171</f>
        <v>90000</v>
      </c>
      <c r="E170" s="33">
        <f t="shared" si="72"/>
        <v>90000</v>
      </c>
      <c r="F170" s="33">
        <f t="shared" si="72"/>
        <v>90000</v>
      </c>
      <c r="G170" s="38">
        <f t="shared" si="63"/>
        <v>100</v>
      </c>
      <c r="H170" s="31">
        <f t="shared" si="64"/>
        <v>100</v>
      </c>
      <c r="I170" s="70" t="s">
        <v>460</v>
      </c>
    </row>
    <row r="171" spans="1:9" ht="34.5" customHeight="1" x14ac:dyDescent="0.25">
      <c r="A171" s="9" t="s">
        <v>222</v>
      </c>
      <c r="B171" s="8" t="s">
        <v>223</v>
      </c>
      <c r="C171" s="10" t="s">
        <v>211</v>
      </c>
      <c r="D171" s="34">
        <f>D172</f>
        <v>90000</v>
      </c>
      <c r="E171" s="34">
        <f t="shared" si="72"/>
        <v>90000</v>
      </c>
      <c r="F171" s="34">
        <f t="shared" si="72"/>
        <v>90000</v>
      </c>
      <c r="G171" s="45">
        <f t="shared" si="63"/>
        <v>100</v>
      </c>
      <c r="H171" s="46">
        <f t="shared" si="64"/>
        <v>100</v>
      </c>
      <c r="I171" s="70" t="s">
        <v>460</v>
      </c>
    </row>
    <row r="172" spans="1:9" ht="33.75" customHeight="1" x14ac:dyDescent="0.3">
      <c r="A172" s="11" t="s">
        <v>224</v>
      </c>
      <c r="B172" s="10" t="s">
        <v>225</v>
      </c>
      <c r="C172" s="10" t="s">
        <v>211</v>
      </c>
      <c r="D172" s="34">
        <v>90000</v>
      </c>
      <c r="E172" s="34">
        <v>90000</v>
      </c>
      <c r="F172" s="34">
        <v>90000</v>
      </c>
      <c r="G172" s="45">
        <f t="shared" si="63"/>
        <v>100</v>
      </c>
      <c r="H172" s="46">
        <f t="shared" si="64"/>
        <v>100</v>
      </c>
      <c r="I172" s="61"/>
    </row>
    <row r="173" spans="1:9" ht="46.8" x14ac:dyDescent="0.25">
      <c r="A173" s="7" t="s">
        <v>360</v>
      </c>
      <c r="B173" s="8" t="s">
        <v>196</v>
      </c>
      <c r="C173" s="8" t="s">
        <v>211</v>
      </c>
      <c r="D173" s="33">
        <f>D174</f>
        <v>521000</v>
      </c>
      <c r="E173" s="33">
        <f t="shared" ref="E173:F175" si="73">E174</f>
        <v>521000</v>
      </c>
      <c r="F173" s="33">
        <f t="shared" si="73"/>
        <v>385063.1</v>
      </c>
      <c r="G173" s="38">
        <f t="shared" si="63"/>
        <v>73.908464491362764</v>
      </c>
      <c r="H173" s="31">
        <f t="shared" si="64"/>
        <v>73.908464491362764</v>
      </c>
      <c r="I173" s="70" t="s">
        <v>460</v>
      </c>
    </row>
    <row r="174" spans="1:9" ht="62.4" x14ac:dyDescent="0.25">
      <c r="A174" s="7" t="s">
        <v>361</v>
      </c>
      <c r="B174" s="8" t="s">
        <v>197</v>
      </c>
      <c r="C174" s="8" t="s">
        <v>211</v>
      </c>
      <c r="D174" s="33">
        <f>D175</f>
        <v>521000</v>
      </c>
      <c r="E174" s="33">
        <f t="shared" si="73"/>
        <v>521000</v>
      </c>
      <c r="F174" s="33">
        <f t="shared" si="73"/>
        <v>385063.1</v>
      </c>
      <c r="G174" s="38">
        <f t="shared" si="63"/>
        <v>73.908464491362764</v>
      </c>
      <c r="H174" s="31">
        <f t="shared" si="64"/>
        <v>73.908464491362764</v>
      </c>
      <c r="I174" s="70" t="s">
        <v>460</v>
      </c>
    </row>
    <row r="175" spans="1:9" ht="62.4" x14ac:dyDescent="0.25">
      <c r="A175" s="9" t="s">
        <v>194</v>
      </c>
      <c r="B175" s="10" t="s">
        <v>198</v>
      </c>
      <c r="C175" s="10" t="s">
        <v>211</v>
      </c>
      <c r="D175" s="34">
        <f>D176</f>
        <v>521000</v>
      </c>
      <c r="E175" s="34">
        <f t="shared" si="73"/>
        <v>521000</v>
      </c>
      <c r="F175" s="34">
        <f t="shared" si="73"/>
        <v>385063.1</v>
      </c>
      <c r="G175" s="45">
        <f t="shared" si="63"/>
        <v>73.908464491362764</v>
      </c>
      <c r="H175" s="46">
        <f t="shared" si="64"/>
        <v>73.908464491362764</v>
      </c>
      <c r="I175" s="70" t="s">
        <v>460</v>
      </c>
    </row>
    <row r="176" spans="1:9" ht="31.2" x14ac:dyDescent="0.3">
      <c r="A176" s="11" t="s">
        <v>195</v>
      </c>
      <c r="B176" s="10" t="s">
        <v>199</v>
      </c>
      <c r="C176" s="10" t="s">
        <v>211</v>
      </c>
      <c r="D176" s="34">
        <v>521000</v>
      </c>
      <c r="E176" s="34">
        <v>521000</v>
      </c>
      <c r="F176" s="34">
        <v>385063.1</v>
      </c>
      <c r="G176" s="45">
        <f t="shared" si="63"/>
        <v>73.908464491362764</v>
      </c>
      <c r="H176" s="46">
        <f t="shared" si="64"/>
        <v>73.908464491362764</v>
      </c>
      <c r="I176" s="19" t="s">
        <v>568</v>
      </c>
    </row>
    <row r="177" spans="1:9" ht="46.8" x14ac:dyDescent="0.25">
      <c r="A177" s="7" t="s">
        <v>411</v>
      </c>
      <c r="B177" s="8" t="s">
        <v>163</v>
      </c>
      <c r="C177" s="8" t="s">
        <v>211</v>
      </c>
      <c r="D177" s="33">
        <f>D178</f>
        <v>360000</v>
      </c>
      <c r="E177" s="33">
        <f t="shared" ref="E177:F179" si="74">E178</f>
        <v>410000</v>
      </c>
      <c r="F177" s="33">
        <f t="shared" si="74"/>
        <v>410000</v>
      </c>
      <c r="G177" s="38">
        <f t="shared" si="63"/>
        <v>113.88888888888889</v>
      </c>
      <c r="H177" s="31">
        <f t="shared" si="64"/>
        <v>100</v>
      </c>
      <c r="I177" s="70" t="s">
        <v>460</v>
      </c>
    </row>
    <row r="178" spans="1:9" ht="62.4" x14ac:dyDescent="0.25">
      <c r="A178" s="7" t="s">
        <v>412</v>
      </c>
      <c r="B178" s="8" t="s">
        <v>164</v>
      </c>
      <c r="C178" s="8" t="s">
        <v>211</v>
      </c>
      <c r="D178" s="33">
        <f>D179</f>
        <v>360000</v>
      </c>
      <c r="E178" s="33">
        <f t="shared" si="74"/>
        <v>410000</v>
      </c>
      <c r="F178" s="33">
        <f t="shared" si="74"/>
        <v>410000</v>
      </c>
      <c r="G178" s="38">
        <f t="shared" si="63"/>
        <v>113.88888888888889</v>
      </c>
      <c r="H178" s="31">
        <f t="shared" si="64"/>
        <v>100</v>
      </c>
      <c r="I178" s="70" t="s">
        <v>460</v>
      </c>
    </row>
    <row r="179" spans="1:9" ht="78" x14ac:dyDescent="0.25">
      <c r="A179" s="9" t="s">
        <v>162</v>
      </c>
      <c r="B179" s="10" t="s">
        <v>165</v>
      </c>
      <c r="C179" s="10" t="s">
        <v>211</v>
      </c>
      <c r="D179" s="34">
        <f>D180</f>
        <v>360000</v>
      </c>
      <c r="E179" s="34">
        <f t="shared" si="74"/>
        <v>410000</v>
      </c>
      <c r="F179" s="34">
        <f t="shared" si="74"/>
        <v>410000</v>
      </c>
      <c r="G179" s="45">
        <f t="shared" si="63"/>
        <v>113.88888888888889</v>
      </c>
      <c r="H179" s="46">
        <f t="shared" si="64"/>
        <v>100</v>
      </c>
      <c r="I179" s="70" t="s">
        <v>460</v>
      </c>
    </row>
    <row r="180" spans="1:9" ht="31.2" x14ac:dyDescent="0.3">
      <c r="A180" s="11" t="s">
        <v>189</v>
      </c>
      <c r="B180" s="10" t="s">
        <v>166</v>
      </c>
      <c r="C180" s="10" t="s">
        <v>211</v>
      </c>
      <c r="D180" s="34">
        <v>360000</v>
      </c>
      <c r="E180" s="34">
        <v>410000</v>
      </c>
      <c r="F180" s="34">
        <v>410000</v>
      </c>
      <c r="G180" s="45">
        <f t="shared" si="63"/>
        <v>113.88888888888889</v>
      </c>
      <c r="H180" s="46">
        <f t="shared" si="64"/>
        <v>100</v>
      </c>
      <c r="I180" s="61"/>
    </row>
    <row r="181" spans="1:9" ht="96.75" customHeight="1" x14ac:dyDescent="0.25">
      <c r="A181" s="7" t="s">
        <v>362</v>
      </c>
      <c r="B181" s="8" t="s">
        <v>171</v>
      </c>
      <c r="C181" s="8" t="s">
        <v>211</v>
      </c>
      <c r="D181" s="33">
        <f>D182</f>
        <v>33888273.719999999</v>
      </c>
      <c r="E181" s="82">
        <f t="shared" ref="E181:F181" si="75">E182</f>
        <v>57730541.050000004</v>
      </c>
      <c r="F181" s="33">
        <f t="shared" si="75"/>
        <v>42781912.960000001</v>
      </c>
      <c r="G181" s="38">
        <f t="shared" si="63"/>
        <v>126.24400202112153</v>
      </c>
      <c r="H181" s="31">
        <f t="shared" si="64"/>
        <v>74.10620476074682</v>
      </c>
      <c r="I181" s="70" t="s">
        <v>460</v>
      </c>
    </row>
    <row r="182" spans="1:9" ht="93.6" x14ac:dyDescent="0.25">
      <c r="A182" s="7" t="s">
        <v>363</v>
      </c>
      <c r="B182" s="8" t="s">
        <v>168</v>
      </c>
      <c r="C182" s="8" t="s">
        <v>211</v>
      </c>
      <c r="D182" s="33">
        <f>D183+D193+D196+D199+D201+D205+D209+D203</f>
        <v>33888273.719999999</v>
      </c>
      <c r="E182" s="82">
        <f>E183+E193+E196+E199+E201+E203+E205+E209</f>
        <v>57730541.050000004</v>
      </c>
      <c r="F182" s="82">
        <f>F183+F193+F196+F199+F201+F203+F205+F209</f>
        <v>42781912.960000001</v>
      </c>
      <c r="G182" s="38">
        <f t="shared" si="63"/>
        <v>126.24400202112153</v>
      </c>
      <c r="H182" s="31">
        <f t="shared" si="64"/>
        <v>74.10620476074682</v>
      </c>
      <c r="I182" s="70" t="s">
        <v>460</v>
      </c>
    </row>
    <row r="183" spans="1:9" ht="46.8" x14ac:dyDescent="0.25">
      <c r="A183" s="9" t="s">
        <v>169</v>
      </c>
      <c r="B183" s="10" t="s">
        <v>188</v>
      </c>
      <c r="C183" s="10" t="s">
        <v>211</v>
      </c>
      <c r="D183" s="34">
        <f>D185+D187+D188+D189+D190</f>
        <v>27384406.059999999</v>
      </c>
      <c r="E183" s="79">
        <f>E185+E187+E188+E189+E190+E184+E191+E192+E186</f>
        <v>40095512.81000001</v>
      </c>
      <c r="F183" s="79">
        <f>F185+F187+F188+F189+F190+F184+F191+F192+F186</f>
        <v>27685802.080000002</v>
      </c>
      <c r="G183" s="45">
        <f t="shared" si="63"/>
        <v>101.10061185676125</v>
      </c>
      <c r="H183" s="46">
        <f t="shared" si="64"/>
        <v>69.049627102150524</v>
      </c>
      <c r="I183" s="70" t="s">
        <v>460</v>
      </c>
    </row>
    <row r="184" spans="1:9" ht="46.8" x14ac:dyDescent="0.3">
      <c r="A184" s="49" t="s">
        <v>513</v>
      </c>
      <c r="B184" s="50" t="s">
        <v>514</v>
      </c>
      <c r="C184" s="50" t="s">
        <v>211</v>
      </c>
      <c r="D184" s="34">
        <v>0</v>
      </c>
      <c r="E184" s="79">
        <v>7065800</v>
      </c>
      <c r="F184" s="34">
        <v>5786428.4299999997</v>
      </c>
      <c r="G184" s="45" t="e">
        <f t="shared" ref="G184" si="76">F184/D184*100</f>
        <v>#DIV/0!</v>
      </c>
      <c r="H184" s="46">
        <f t="shared" ref="H184" si="77">F184/E184*100</f>
        <v>81.893464717370989</v>
      </c>
      <c r="I184" s="97" t="s">
        <v>558</v>
      </c>
    </row>
    <row r="185" spans="1:9" ht="46.8" x14ac:dyDescent="0.3">
      <c r="A185" s="11" t="s">
        <v>280</v>
      </c>
      <c r="B185" s="10" t="s">
        <v>281</v>
      </c>
      <c r="C185" s="10" t="s">
        <v>211</v>
      </c>
      <c r="D185" s="34">
        <v>2000000</v>
      </c>
      <c r="E185" s="34">
        <v>14787175.66</v>
      </c>
      <c r="F185" s="34">
        <v>10162501.91</v>
      </c>
      <c r="G185" s="45">
        <f t="shared" si="63"/>
        <v>508.12509549999999</v>
      </c>
      <c r="H185" s="46">
        <f t="shared" si="64"/>
        <v>68.725104399010036</v>
      </c>
      <c r="I185" s="98" t="s">
        <v>559</v>
      </c>
    </row>
    <row r="186" spans="1:9" ht="62.4" x14ac:dyDescent="0.3">
      <c r="A186" s="49" t="s">
        <v>292</v>
      </c>
      <c r="B186" s="50" t="s">
        <v>515</v>
      </c>
      <c r="C186" s="50" t="s">
        <v>211</v>
      </c>
      <c r="D186" s="34">
        <v>580000</v>
      </c>
      <c r="E186" s="34">
        <v>712627.6</v>
      </c>
      <c r="F186" s="34">
        <v>687627.59</v>
      </c>
      <c r="G186" s="45">
        <f t="shared" ref="G186" si="78">F186/D186*100</f>
        <v>118.55648103448276</v>
      </c>
      <c r="H186" s="46">
        <f t="shared" ref="H186" si="79">F186/E186*100</f>
        <v>96.491854932365797</v>
      </c>
      <c r="I186" s="98"/>
    </row>
    <row r="187" spans="1:9" ht="50.25" customHeight="1" x14ac:dyDescent="0.3">
      <c r="A187" s="25" t="s">
        <v>364</v>
      </c>
      <c r="B187" s="10" t="s">
        <v>365</v>
      </c>
      <c r="C187" s="10" t="s">
        <v>211</v>
      </c>
      <c r="D187" s="34">
        <v>0</v>
      </c>
      <c r="E187" s="34">
        <v>3860513.89</v>
      </c>
      <c r="F187" s="34">
        <v>3860513.89</v>
      </c>
      <c r="G187" s="45" t="e">
        <f t="shared" si="63"/>
        <v>#DIV/0!</v>
      </c>
      <c r="H187" s="46">
        <f t="shared" si="64"/>
        <v>100</v>
      </c>
      <c r="I187" s="60"/>
    </row>
    <row r="188" spans="1:9" ht="50.25" customHeight="1" x14ac:dyDescent="0.3">
      <c r="A188" s="9" t="s">
        <v>376</v>
      </c>
      <c r="B188" s="10" t="s">
        <v>377</v>
      </c>
      <c r="C188" s="10" t="s">
        <v>211</v>
      </c>
      <c r="D188" s="34">
        <v>0</v>
      </c>
      <c r="E188" s="34">
        <v>3644752.3</v>
      </c>
      <c r="F188" s="34">
        <v>3644752.3</v>
      </c>
      <c r="G188" s="45" t="e">
        <f t="shared" si="63"/>
        <v>#DIV/0!</v>
      </c>
      <c r="H188" s="46">
        <f t="shared" si="64"/>
        <v>100</v>
      </c>
      <c r="I188" s="60"/>
    </row>
    <row r="189" spans="1:9" ht="52.5" customHeight="1" x14ac:dyDescent="0.3">
      <c r="A189" s="25" t="s">
        <v>378</v>
      </c>
      <c r="B189" s="10" t="s">
        <v>379</v>
      </c>
      <c r="C189" s="10" t="s">
        <v>211</v>
      </c>
      <c r="D189" s="34">
        <v>0</v>
      </c>
      <c r="E189" s="34">
        <v>3365016.27</v>
      </c>
      <c r="F189" s="34">
        <v>3365016.27</v>
      </c>
      <c r="G189" s="45" t="e">
        <f t="shared" si="63"/>
        <v>#DIV/0!</v>
      </c>
      <c r="H189" s="46">
        <f t="shared" si="64"/>
        <v>100</v>
      </c>
      <c r="I189" s="60"/>
    </row>
    <row r="190" spans="1:9" ht="73.5" customHeight="1" x14ac:dyDescent="0.25">
      <c r="A190" s="56" t="s">
        <v>516</v>
      </c>
      <c r="B190" s="50" t="s">
        <v>517</v>
      </c>
      <c r="C190" s="50" t="s">
        <v>211</v>
      </c>
      <c r="D190" s="34">
        <v>25384406.059999999</v>
      </c>
      <c r="E190" s="34">
        <v>6247864.2800000003</v>
      </c>
      <c r="F190" s="34">
        <v>0</v>
      </c>
      <c r="G190" s="45">
        <f t="shared" si="63"/>
        <v>0</v>
      </c>
      <c r="H190" s="46">
        <f t="shared" si="64"/>
        <v>0</v>
      </c>
      <c r="I190" s="99" t="s">
        <v>560</v>
      </c>
    </row>
    <row r="191" spans="1:9" ht="76.5" customHeight="1" x14ac:dyDescent="0.25">
      <c r="A191" s="56" t="s">
        <v>518</v>
      </c>
      <c r="B191" s="50" t="s">
        <v>519</v>
      </c>
      <c r="C191" s="50" t="s">
        <v>211</v>
      </c>
      <c r="D191" s="34">
        <v>785084.72</v>
      </c>
      <c r="E191" s="34">
        <v>193232.93</v>
      </c>
      <c r="F191" s="34">
        <v>0</v>
      </c>
      <c r="G191" s="45">
        <f t="shared" si="63"/>
        <v>0</v>
      </c>
      <c r="H191" s="46">
        <f t="shared" si="64"/>
        <v>0</v>
      </c>
      <c r="I191" s="99" t="s">
        <v>560</v>
      </c>
    </row>
    <row r="192" spans="1:9" ht="57" customHeight="1" x14ac:dyDescent="0.25">
      <c r="A192" s="56" t="s">
        <v>520</v>
      </c>
      <c r="B192" s="50" t="s">
        <v>521</v>
      </c>
      <c r="C192" s="50" t="s">
        <v>211</v>
      </c>
      <c r="D192" s="34">
        <v>0</v>
      </c>
      <c r="E192" s="34">
        <v>218529.88</v>
      </c>
      <c r="F192" s="34">
        <v>178961.69</v>
      </c>
      <c r="G192" s="45" t="e">
        <f t="shared" si="63"/>
        <v>#DIV/0!</v>
      </c>
      <c r="H192" s="46">
        <f t="shared" si="64"/>
        <v>81.893464637421658</v>
      </c>
      <c r="I192" s="99" t="s">
        <v>560</v>
      </c>
    </row>
    <row r="193" spans="1:9" ht="46.8" x14ac:dyDescent="0.25">
      <c r="A193" s="9" t="s">
        <v>170</v>
      </c>
      <c r="B193" s="10" t="s">
        <v>182</v>
      </c>
      <c r="C193" s="10" t="s">
        <v>211</v>
      </c>
      <c r="D193" s="34">
        <f>D195+D194</f>
        <v>1500000</v>
      </c>
      <c r="E193" s="34">
        <f t="shared" ref="E193:F193" si="80">E195+E194</f>
        <v>4038996.54</v>
      </c>
      <c r="F193" s="34">
        <f t="shared" si="80"/>
        <v>4038996.54</v>
      </c>
      <c r="G193" s="45">
        <f t="shared" si="63"/>
        <v>269.266436</v>
      </c>
      <c r="H193" s="46">
        <f t="shared" si="64"/>
        <v>100</v>
      </c>
      <c r="I193" s="70" t="s">
        <v>460</v>
      </c>
    </row>
    <row r="194" spans="1:9" ht="31.2" x14ac:dyDescent="0.3">
      <c r="A194" s="56" t="s">
        <v>278</v>
      </c>
      <c r="B194" s="50" t="s">
        <v>448</v>
      </c>
      <c r="C194" s="50" t="s">
        <v>211</v>
      </c>
      <c r="D194" s="34">
        <v>0</v>
      </c>
      <c r="E194" s="34">
        <v>30000</v>
      </c>
      <c r="F194" s="34">
        <v>30000</v>
      </c>
      <c r="G194" s="45" t="e">
        <f t="shared" si="63"/>
        <v>#DIV/0!</v>
      </c>
      <c r="H194" s="46">
        <f t="shared" si="64"/>
        <v>100</v>
      </c>
      <c r="I194" s="61"/>
    </row>
    <row r="195" spans="1:9" ht="18.75" customHeight="1" x14ac:dyDescent="0.3">
      <c r="A195" s="11" t="s">
        <v>286</v>
      </c>
      <c r="B195" s="10" t="s">
        <v>287</v>
      </c>
      <c r="C195" s="10" t="s">
        <v>211</v>
      </c>
      <c r="D195" s="34">
        <v>1500000</v>
      </c>
      <c r="E195" s="34">
        <v>4008996.54</v>
      </c>
      <c r="F195" s="34">
        <v>4008996.54</v>
      </c>
      <c r="G195" s="45">
        <f t="shared" si="63"/>
        <v>267.266436</v>
      </c>
      <c r="H195" s="46">
        <f t="shared" si="64"/>
        <v>100</v>
      </c>
      <c r="I195" s="61"/>
    </row>
    <row r="196" spans="1:9" ht="46.8" x14ac:dyDescent="0.25">
      <c r="A196" s="9" t="s">
        <v>215</v>
      </c>
      <c r="B196" s="10" t="s">
        <v>214</v>
      </c>
      <c r="C196" s="10" t="s">
        <v>211</v>
      </c>
      <c r="D196" s="34">
        <f>D197</f>
        <v>0</v>
      </c>
      <c r="E196" s="79">
        <f>E197+E198</f>
        <v>500000</v>
      </c>
      <c r="F196" s="34">
        <f>F197+F198</f>
        <v>133742.13</v>
      </c>
      <c r="G196" s="45" t="e">
        <f t="shared" si="63"/>
        <v>#DIV/0!</v>
      </c>
      <c r="H196" s="46">
        <f t="shared" si="64"/>
        <v>26.748426000000002</v>
      </c>
      <c r="I196" s="70" t="s">
        <v>460</v>
      </c>
    </row>
    <row r="197" spans="1:9" ht="44.25" customHeight="1" x14ac:dyDescent="0.3">
      <c r="A197" s="49" t="s">
        <v>278</v>
      </c>
      <c r="B197" s="50" t="s">
        <v>522</v>
      </c>
      <c r="C197" s="50" t="s">
        <v>211</v>
      </c>
      <c r="D197" s="34">
        <v>0</v>
      </c>
      <c r="E197" s="34">
        <v>23084</v>
      </c>
      <c r="F197" s="34">
        <v>23084</v>
      </c>
      <c r="G197" s="45" t="e">
        <f t="shared" si="63"/>
        <v>#DIV/0!</v>
      </c>
      <c r="H197" s="46">
        <f t="shared" si="64"/>
        <v>100</v>
      </c>
      <c r="I197" s="19"/>
    </row>
    <row r="198" spans="1:9" ht="28.5" customHeight="1" x14ac:dyDescent="0.3">
      <c r="A198" s="87" t="s">
        <v>216</v>
      </c>
      <c r="B198" s="50" t="s">
        <v>227</v>
      </c>
      <c r="C198" s="50" t="s">
        <v>211</v>
      </c>
      <c r="D198" s="34">
        <v>500000</v>
      </c>
      <c r="E198" s="34">
        <v>476916</v>
      </c>
      <c r="F198" s="34">
        <v>110658.13</v>
      </c>
      <c r="G198" s="45">
        <f t="shared" si="63"/>
        <v>22.131626000000001</v>
      </c>
      <c r="H198" s="46">
        <f t="shared" si="64"/>
        <v>23.202855429467665</v>
      </c>
      <c r="I198" s="19" t="s">
        <v>561</v>
      </c>
    </row>
    <row r="199" spans="1:9" ht="46.8" x14ac:dyDescent="0.25">
      <c r="A199" s="9" t="s">
        <v>181</v>
      </c>
      <c r="B199" s="10" t="s">
        <v>228</v>
      </c>
      <c r="C199" s="10" t="s">
        <v>211</v>
      </c>
      <c r="D199" s="34">
        <f>D200</f>
        <v>1000000</v>
      </c>
      <c r="E199" s="34">
        <f t="shared" ref="E199:F199" si="81">E200</f>
        <v>2100000</v>
      </c>
      <c r="F199" s="34">
        <f t="shared" si="81"/>
        <v>1134000</v>
      </c>
      <c r="G199" s="45">
        <f t="shared" si="63"/>
        <v>113.39999999999999</v>
      </c>
      <c r="H199" s="46">
        <f t="shared" si="64"/>
        <v>54</v>
      </c>
      <c r="I199" s="70" t="s">
        <v>460</v>
      </c>
    </row>
    <row r="200" spans="1:9" x14ac:dyDescent="0.3">
      <c r="A200" s="11" t="s">
        <v>180</v>
      </c>
      <c r="B200" s="10" t="s">
        <v>229</v>
      </c>
      <c r="C200" s="10" t="s">
        <v>211</v>
      </c>
      <c r="D200" s="34">
        <v>1000000</v>
      </c>
      <c r="E200" s="34">
        <v>2100000</v>
      </c>
      <c r="F200" s="34">
        <v>1134000</v>
      </c>
      <c r="G200" s="45">
        <f t="shared" si="63"/>
        <v>113.39999999999999</v>
      </c>
      <c r="H200" s="46">
        <f t="shared" si="64"/>
        <v>54</v>
      </c>
      <c r="I200" s="61" t="s">
        <v>567</v>
      </c>
    </row>
    <row r="201" spans="1:9" ht="46.8" x14ac:dyDescent="0.3">
      <c r="A201" s="19" t="s">
        <v>212</v>
      </c>
      <c r="B201" s="10" t="s">
        <v>226</v>
      </c>
      <c r="C201" s="10" t="s">
        <v>211</v>
      </c>
      <c r="D201" s="34">
        <f>D202</f>
        <v>250000</v>
      </c>
      <c r="E201" s="34">
        <f t="shared" ref="E201:F201" si="82">E202</f>
        <v>220000</v>
      </c>
      <c r="F201" s="34">
        <f t="shared" si="82"/>
        <v>0</v>
      </c>
      <c r="G201" s="45">
        <f t="shared" si="63"/>
        <v>0</v>
      </c>
      <c r="H201" s="46">
        <f t="shared" si="64"/>
        <v>0</v>
      </c>
      <c r="I201" s="70" t="s">
        <v>460</v>
      </c>
    </row>
    <row r="202" spans="1:9" ht="33" customHeight="1" x14ac:dyDescent="0.3">
      <c r="A202" s="19" t="s">
        <v>213</v>
      </c>
      <c r="B202" s="10" t="s">
        <v>230</v>
      </c>
      <c r="C202" s="10" t="s">
        <v>211</v>
      </c>
      <c r="D202" s="34">
        <v>250000</v>
      </c>
      <c r="E202" s="34">
        <v>220000</v>
      </c>
      <c r="F202" s="34">
        <v>0</v>
      </c>
      <c r="G202" s="45">
        <f t="shared" si="63"/>
        <v>0</v>
      </c>
      <c r="H202" s="46">
        <f t="shared" si="64"/>
        <v>0</v>
      </c>
      <c r="I202" s="19" t="s">
        <v>561</v>
      </c>
    </row>
    <row r="203" spans="1:9" ht="48.6" customHeight="1" x14ac:dyDescent="0.3">
      <c r="A203" s="49" t="s">
        <v>449</v>
      </c>
      <c r="B203" s="50" t="s">
        <v>450</v>
      </c>
      <c r="C203" s="50" t="s">
        <v>211</v>
      </c>
      <c r="D203" s="34">
        <f>D204</f>
        <v>0</v>
      </c>
      <c r="E203" s="34">
        <f t="shared" ref="E203:F203" si="83">E204</f>
        <v>5786167.9000000004</v>
      </c>
      <c r="F203" s="34">
        <f t="shared" si="83"/>
        <v>5641307.9000000004</v>
      </c>
      <c r="G203" s="45" t="e">
        <f t="shared" si="63"/>
        <v>#DIV/0!</v>
      </c>
      <c r="H203" s="46">
        <f t="shared" si="64"/>
        <v>97.496443198615097</v>
      </c>
      <c r="I203" s="61"/>
    </row>
    <row r="204" spans="1:9" ht="14.25" customHeight="1" x14ac:dyDescent="0.3">
      <c r="A204" s="49" t="s">
        <v>290</v>
      </c>
      <c r="B204" s="50" t="s">
        <v>451</v>
      </c>
      <c r="C204" s="50" t="s">
        <v>211</v>
      </c>
      <c r="D204" s="34">
        <v>0</v>
      </c>
      <c r="E204" s="34">
        <v>5786167.9000000004</v>
      </c>
      <c r="F204" s="34">
        <v>5641307.9000000004</v>
      </c>
      <c r="G204" s="45" t="e">
        <f t="shared" si="63"/>
        <v>#DIV/0!</v>
      </c>
      <c r="H204" s="46">
        <f t="shared" si="64"/>
        <v>97.496443198615097</v>
      </c>
      <c r="I204" s="61"/>
    </row>
    <row r="205" spans="1:9" ht="46.8" x14ac:dyDescent="0.25">
      <c r="A205" s="11" t="s">
        <v>283</v>
      </c>
      <c r="B205" s="10" t="s">
        <v>282</v>
      </c>
      <c r="C205" s="10" t="s">
        <v>211</v>
      </c>
      <c r="D205" s="34">
        <f>D206+D207+D208</f>
        <v>3753867.66</v>
      </c>
      <c r="E205" s="34">
        <f t="shared" ref="E205:F205" si="84">E206+E207+E208</f>
        <v>4289863.8</v>
      </c>
      <c r="F205" s="34">
        <f t="shared" si="84"/>
        <v>3924064.31</v>
      </c>
      <c r="G205" s="45">
        <f t="shared" si="63"/>
        <v>104.53390117647355</v>
      </c>
      <c r="H205" s="46">
        <f t="shared" si="64"/>
        <v>91.472934641887704</v>
      </c>
      <c r="I205" s="70" t="s">
        <v>460</v>
      </c>
    </row>
    <row r="206" spans="1:9" ht="78.75" customHeight="1" x14ac:dyDescent="0.3">
      <c r="A206" s="11" t="s">
        <v>267</v>
      </c>
      <c r="B206" s="10" t="s">
        <v>325</v>
      </c>
      <c r="C206" s="10" t="s">
        <v>211</v>
      </c>
      <c r="D206" s="34">
        <v>263516.46000000002</v>
      </c>
      <c r="E206" s="34">
        <v>365799.49</v>
      </c>
      <c r="F206" s="34">
        <v>0</v>
      </c>
      <c r="G206" s="45">
        <f t="shared" si="63"/>
        <v>0</v>
      </c>
      <c r="H206" s="46">
        <f t="shared" si="64"/>
        <v>0</v>
      </c>
      <c r="I206" s="19" t="s">
        <v>562</v>
      </c>
    </row>
    <row r="207" spans="1:9" ht="27" customHeight="1" x14ac:dyDescent="0.3">
      <c r="A207" s="11" t="s">
        <v>323</v>
      </c>
      <c r="B207" s="10" t="s">
        <v>284</v>
      </c>
      <c r="C207" s="10" t="s">
        <v>211</v>
      </c>
      <c r="D207" s="34">
        <v>3385640.66</v>
      </c>
      <c r="E207" s="34">
        <v>3806342.38</v>
      </c>
      <c r="F207" s="34">
        <v>3806342.38</v>
      </c>
      <c r="G207" s="45">
        <f t="shared" si="63"/>
        <v>112.42605941529543</v>
      </c>
      <c r="H207" s="46">
        <f t="shared" si="64"/>
        <v>100</v>
      </c>
      <c r="I207" s="61"/>
    </row>
    <row r="208" spans="1:9" ht="31.2" x14ac:dyDescent="0.3">
      <c r="A208" s="11" t="s">
        <v>324</v>
      </c>
      <c r="B208" s="10" t="s">
        <v>285</v>
      </c>
      <c r="C208" s="10" t="s">
        <v>211</v>
      </c>
      <c r="D208" s="34">
        <v>104710.54</v>
      </c>
      <c r="E208" s="34">
        <v>117721.93</v>
      </c>
      <c r="F208" s="34">
        <v>117721.93</v>
      </c>
      <c r="G208" s="45">
        <f t="shared" si="63"/>
        <v>112.42605567691658</v>
      </c>
      <c r="H208" s="46">
        <f t="shared" si="64"/>
        <v>100</v>
      </c>
      <c r="I208" s="61"/>
    </row>
    <row r="209" spans="1:9" ht="62.4" x14ac:dyDescent="0.25">
      <c r="A209" s="49" t="s">
        <v>523</v>
      </c>
      <c r="B209" s="50" t="s">
        <v>423</v>
      </c>
      <c r="C209" s="50" t="s">
        <v>211</v>
      </c>
      <c r="D209" s="34">
        <f t="shared" ref="D209:F209" si="85">D210</f>
        <v>0</v>
      </c>
      <c r="E209" s="34">
        <f t="shared" si="85"/>
        <v>700000</v>
      </c>
      <c r="F209" s="34">
        <f t="shared" si="85"/>
        <v>224000</v>
      </c>
      <c r="G209" s="45" t="e">
        <f t="shared" si="63"/>
        <v>#DIV/0!</v>
      </c>
      <c r="H209" s="46">
        <f t="shared" si="64"/>
        <v>32</v>
      </c>
      <c r="I209" s="70" t="s">
        <v>460</v>
      </c>
    </row>
    <row r="210" spans="1:9" ht="46.8" x14ac:dyDescent="0.3">
      <c r="A210" s="85" t="s">
        <v>524</v>
      </c>
      <c r="B210" s="50" t="s">
        <v>525</v>
      </c>
      <c r="C210" s="50" t="s">
        <v>211</v>
      </c>
      <c r="D210" s="34">
        <v>0</v>
      </c>
      <c r="E210" s="34">
        <v>700000</v>
      </c>
      <c r="F210" s="34">
        <v>224000</v>
      </c>
      <c r="G210" s="45" t="e">
        <f t="shared" si="63"/>
        <v>#DIV/0!</v>
      </c>
      <c r="H210" s="46">
        <f t="shared" si="64"/>
        <v>32</v>
      </c>
      <c r="I210" s="19" t="s">
        <v>553</v>
      </c>
    </row>
    <row r="211" spans="1:9" ht="46.8" x14ac:dyDescent="0.25">
      <c r="A211" s="7" t="s">
        <v>366</v>
      </c>
      <c r="B211" s="8" t="s">
        <v>78</v>
      </c>
      <c r="C211" s="8" t="s">
        <v>211</v>
      </c>
      <c r="D211" s="33">
        <f>D212</f>
        <v>6349610.25</v>
      </c>
      <c r="E211" s="33">
        <f t="shared" ref="E211:F213" si="86">E212</f>
        <v>5181813</v>
      </c>
      <c r="F211" s="33">
        <f t="shared" si="86"/>
        <v>5181813</v>
      </c>
      <c r="G211" s="38">
        <f t="shared" si="63"/>
        <v>81.608363284974843</v>
      </c>
      <c r="H211" s="31">
        <f t="shared" si="64"/>
        <v>100</v>
      </c>
      <c r="I211" s="70" t="s">
        <v>460</v>
      </c>
    </row>
    <row r="212" spans="1:9" ht="62.4" x14ac:dyDescent="0.25">
      <c r="A212" s="7" t="s">
        <v>367</v>
      </c>
      <c r="B212" s="8" t="s">
        <v>79</v>
      </c>
      <c r="C212" s="8" t="s">
        <v>211</v>
      </c>
      <c r="D212" s="33">
        <f>D213</f>
        <v>6349610.25</v>
      </c>
      <c r="E212" s="33">
        <f t="shared" si="86"/>
        <v>5181813</v>
      </c>
      <c r="F212" s="33">
        <f t="shared" si="86"/>
        <v>5181813</v>
      </c>
      <c r="G212" s="38">
        <f t="shared" si="63"/>
        <v>81.608363284974843</v>
      </c>
      <c r="H212" s="31">
        <f t="shared" si="64"/>
        <v>100</v>
      </c>
      <c r="I212" s="70" t="s">
        <v>460</v>
      </c>
    </row>
    <row r="213" spans="1:9" ht="46.8" x14ac:dyDescent="0.25">
      <c r="A213" s="9" t="s">
        <v>102</v>
      </c>
      <c r="B213" s="10" t="s">
        <v>80</v>
      </c>
      <c r="C213" s="10" t="s">
        <v>211</v>
      </c>
      <c r="D213" s="34">
        <f>D214</f>
        <v>6349610.25</v>
      </c>
      <c r="E213" s="34">
        <f t="shared" si="86"/>
        <v>5181813</v>
      </c>
      <c r="F213" s="34">
        <f t="shared" si="86"/>
        <v>5181813</v>
      </c>
      <c r="G213" s="45">
        <f t="shared" si="63"/>
        <v>81.608363284974843</v>
      </c>
      <c r="H213" s="46">
        <f t="shared" si="64"/>
        <v>100</v>
      </c>
      <c r="I213" s="70" t="s">
        <v>460</v>
      </c>
    </row>
    <row r="214" spans="1:9" ht="31.2" x14ac:dyDescent="0.3">
      <c r="A214" s="11" t="s">
        <v>250</v>
      </c>
      <c r="B214" s="26" t="s">
        <v>249</v>
      </c>
      <c r="C214" s="10" t="s">
        <v>211</v>
      </c>
      <c r="D214" s="34">
        <v>6349610.25</v>
      </c>
      <c r="E214" s="34">
        <v>5181813</v>
      </c>
      <c r="F214" s="34">
        <v>5181813</v>
      </c>
      <c r="G214" s="45">
        <f t="shared" si="63"/>
        <v>81.608363284974843</v>
      </c>
      <c r="H214" s="46">
        <f t="shared" si="64"/>
        <v>100</v>
      </c>
      <c r="I214" s="61"/>
    </row>
    <row r="215" spans="1:9" ht="43.5" customHeight="1" x14ac:dyDescent="0.25">
      <c r="A215" s="7" t="s">
        <v>368</v>
      </c>
      <c r="B215" s="8" t="s">
        <v>81</v>
      </c>
      <c r="C215" s="8" t="s">
        <v>211</v>
      </c>
      <c r="D215" s="33">
        <f>D216</f>
        <v>1123227</v>
      </c>
      <c r="E215" s="33">
        <f t="shared" ref="E215:F217" si="87">E216</f>
        <v>162540</v>
      </c>
      <c r="F215" s="33">
        <f t="shared" si="87"/>
        <v>162540</v>
      </c>
      <c r="G215" s="38">
        <f t="shared" si="63"/>
        <v>14.470805990240621</v>
      </c>
      <c r="H215" s="31">
        <f t="shared" si="64"/>
        <v>100</v>
      </c>
      <c r="I215" s="70" t="s">
        <v>460</v>
      </c>
    </row>
    <row r="216" spans="1:9" ht="46.8" x14ac:dyDescent="0.25">
      <c r="A216" s="7" t="s">
        <v>369</v>
      </c>
      <c r="B216" s="8" t="s">
        <v>82</v>
      </c>
      <c r="C216" s="8" t="s">
        <v>211</v>
      </c>
      <c r="D216" s="33">
        <f>D217</f>
        <v>1123227</v>
      </c>
      <c r="E216" s="33">
        <f t="shared" si="87"/>
        <v>162540</v>
      </c>
      <c r="F216" s="33">
        <f t="shared" si="87"/>
        <v>162540</v>
      </c>
      <c r="G216" s="38">
        <f t="shared" si="63"/>
        <v>14.470805990240621</v>
      </c>
      <c r="H216" s="31">
        <f t="shared" si="64"/>
        <v>100</v>
      </c>
      <c r="I216" s="70" t="s">
        <v>460</v>
      </c>
    </row>
    <row r="217" spans="1:9" ht="62.4" x14ac:dyDescent="0.25">
      <c r="A217" s="9" t="s">
        <v>185</v>
      </c>
      <c r="B217" s="10" t="s">
        <v>83</v>
      </c>
      <c r="C217" s="10" t="s">
        <v>211</v>
      </c>
      <c r="D217" s="34">
        <f>D218</f>
        <v>1123227</v>
      </c>
      <c r="E217" s="34">
        <f t="shared" si="87"/>
        <v>162540</v>
      </c>
      <c r="F217" s="34">
        <f t="shared" si="87"/>
        <v>162540</v>
      </c>
      <c r="G217" s="45">
        <f t="shared" ref="G217:G275" si="88">F217/D217*100</f>
        <v>14.470805990240621</v>
      </c>
      <c r="H217" s="46">
        <f t="shared" ref="H217:H275" si="89">F217/E217*100</f>
        <v>100</v>
      </c>
      <c r="I217" s="70" t="s">
        <v>460</v>
      </c>
    </row>
    <row r="218" spans="1:9" ht="69" customHeight="1" x14ac:dyDescent="0.3">
      <c r="A218" s="11" t="s">
        <v>18</v>
      </c>
      <c r="B218" s="10" t="s">
        <v>84</v>
      </c>
      <c r="C218" s="10" t="s">
        <v>211</v>
      </c>
      <c r="D218" s="34">
        <v>1123227</v>
      </c>
      <c r="E218" s="34">
        <v>162540</v>
      </c>
      <c r="F218" s="34">
        <v>162540</v>
      </c>
      <c r="G218" s="45">
        <f t="shared" si="88"/>
        <v>14.470805990240621</v>
      </c>
      <c r="H218" s="46">
        <f t="shared" si="89"/>
        <v>100</v>
      </c>
      <c r="I218" s="19"/>
    </row>
    <row r="219" spans="1:9" ht="82.5" customHeight="1" x14ac:dyDescent="0.25">
      <c r="A219" s="27" t="s">
        <v>259</v>
      </c>
      <c r="B219" s="8" t="s">
        <v>261</v>
      </c>
      <c r="C219" s="8" t="s">
        <v>211</v>
      </c>
      <c r="D219" s="33">
        <f>D220</f>
        <v>0</v>
      </c>
      <c r="E219" s="33">
        <f>E220</f>
        <v>2209.15</v>
      </c>
      <c r="F219" s="33">
        <f>F220</f>
        <v>2209.15</v>
      </c>
      <c r="G219" s="38" t="e">
        <f t="shared" si="88"/>
        <v>#DIV/0!</v>
      </c>
      <c r="H219" s="31">
        <f t="shared" si="89"/>
        <v>100</v>
      </c>
      <c r="I219" s="70" t="s">
        <v>460</v>
      </c>
    </row>
    <row r="220" spans="1:9" ht="82.5" customHeight="1" x14ac:dyDescent="0.25">
      <c r="A220" s="27" t="s">
        <v>260</v>
      </c>
      <c r="B220" s="8" t="s">
        <v>262</v>
      </c>
      <c r="C220" s="8" t="s">
        <v>211</v>
      </c>
      <c r="D220" s="33">
        <f>D221</f>
        <v>0</v>
      </c>
      <c r="E220" s="33">
        <f t="shared" ref="E220:F220" si="90">E221</f>
        <v>2209.15</v>
      </c>
      <c r="F220" s="33">
        <f t="shared" si="90"/>
        <v>2209.15</v>
      </c>
      <c r="G220" s="38" t="e">
        <f t="shared" si="88"/>
        <v>#DIV/0!</v>
      </c>
      <c r="H220" s="31">
        <f t="shared" si="89"/>
        <v>100</v>
      </c>
      <c r="I220" s="70" t="s">
        <v>460</v>
      </c>
    </row>
    <row r="221" spans="1:9" s="40" customFormat="1" ht="36.75" customHeight="1" x14ac:dyDescent="0.25">
      <c r="A221" s="15" t="s">
        <v>326</v>
      </c>
      <c r="B221" s="10" t="s">
        <v>327</v>
      </c>
      <c r="C221" s="10" t="s">
        <v>211</v>
      </c>
      <c r="D221" s="34">
        <f>D222</f>
        <v>0</v>
      </c>
      <c r="E221" s="34">
        <f>E222</f>
        <v>2209.15</v>
      </c>
      <c r="F221" s="34">
        <f>F222</f>
        <v>2209.15</v>
      </c>
      <c r="G221" s="45" t="e">
        <f t="shared" si="88"/>
        <v>#DIV/0!</v>
      </c>
      <c r="H221" s="46">
        <f t="shared" si="89"/>
        <v>100</v>
      </c>
      <c r="I221" s="70" t="s">
        <v>460</v>
      </c>
    </row>
    <row r="222" spans="1:9" ht="24.75" customHeight="1" x14ac:dyDescent="0.25">
      <c r="A222" s="12" t="s">
        <v>268</v>
      </c>
      <c r="B222" s="16" t="s">
        <v>269</v>
      </c>
      <c r="C222" s="10" t="s">
        <v>211</v>
      </c>
      <c r="D222" s="34">
        <v>0</v>
      </c>
      <c r="E222" s="34">
        <v>2209.15</v>
      </c>
      <c r="F222" s="34">
        <v>2209.15</v>
      </c>
      <c r="G222" s="45" t="e">
        <f t="shared" si="88"/>
        <v>#DIV/0!</v>
      </c>
      <c r="H222" s="46">
        <f t="shared" si="89"/>
        <v>100</v>
      </c>
      <c r="I222" s="64"/>
    </row>
    <row r="223" spans="1:9" ht="156" x14ac:dyDescent="0.25">
      <c r="A223" s="7" t="s">
        <v>370</v>
      </c>
      <c r="B223" s="8" t="s">
        <v>231</v>
      </c>
      <c r="C223" s="8" t="s">
        <v>211</v>
      </c>
      <c r="D223" s="33">
        <f>D224</f>
        <v>2020000</v>
      </c>
      <c r="E223" s="82">
        <f t="shared" ref="E223:F223" si="91">E224</f>
        <v>12930898.58</v>
      </c>
      <c r="F223" s="33">
        <f t="shared" si="91"/>
        <v>7996304.9199999999</v>
      </c>
      <c r="G223" s="38">
        <f t="shared" si="88"/>
        <v>395.85667920792076</v>
      </c>
      <c r="H223" s="31">
        <f t="shared" si="89"/>
        <v>61.83874129496111</v>
      </c>
      <c r="I223" s="70" t="s">
        <v>460</v>
      </c>
    </row>
    <row r="224" spans="1:9" ht="171.6" x14ac:dyDescent="0.25">
      <c r="A224" s="7" t="s">
        <v>371</v>
      </c>
      <c r="B224" s="8" t="s">
        <v>232</v>
      </c>
      <c r="C224" s="8" t="s">
        <v>211</v>
      </c>
      <c r="D224" s="33">
        <f>D225+D227+D229+D231</f>
        <v>2020000</v>
      </c>
      <c r="E224" s="33">
        <f>E225+E227+E229+E231</f>
        <v>12930898.58</v>
      </c>
      <c r="F224" s="33">
        <f>F225+F227+F229+F231</f>
        <v>7996304.9199999999</v>
      </c>
      <c r="G224" s="38">
        <f t="shared" si="88"/>
        <v>395.85667920792076</v>
      </c>
      <c r="H224" s="31">
        <f t="shared" si="89"/>
        <v>61.83874129496111</v>
      </c>
      <c r="I224" s="70" t="s">
        <v>460</v>
      </c>
    </row>
    <row r="225" spans="1:9" ht="46.8" x14ac:dyDescent="0.25">
      <c r="A225" s="9" t="s">
        <v>167</v>
      </c>
      <c r="B225" s="10" t="s">
        <v>234</v>
      </c>
      <c r="C225" s="10" t="s">
        <v>211</v>
      </c>
      <c r="D225" s="34">
        <f>D226</f>
        <v>1600000</v>
      </c>
      <c r="E225" s="34">
        <f t="shared" ref="E225:F225" si="92">E226</f>
        <v>1027980.08</v>
      </c>
      <c r="F225" s="34">
        <f t="shared" si="92"/>
        <v>998010.67</v>
      </c>
      <c r="G225" s="45">
        <f t="shared" si="88"/>
        <v>62.375666875</v>
      </c>
      <c r="H225" s="46">
        <f t="shared" si="89"/>
        <v>97.084631250831251</v>
      </c>
      <c r="I225" s="70" t="s">
        <v>460</v>
      </c>
    </row>
    <row r="226" spans="1:9" ht="31.2" x14ac:dyDescent="0.3">
      <c r="A226" s="17" t="s">
        <v>40</v>
      </c>
      <c r="B226" s="10" t="s">
        <v>233</v>
      </c>
      <c r="C226" s="10" t="s">
        <v>211</v>
      </c>
      <c r="D226" s="34">
        <v>1600000</v>
      </c>
      <c r="E226" s="34">
        <v>1027980.08</v>
      </c>
      <c r="F226" s="34">
        <v>998010.67</v>
      </c>
      <c r="G226" s="45">
        <f t="shared" si="88"/>
        <v>62.375666875</v>
      </c>
      <c r="H226" s="46">
        <f t="shared" si="89"/>
        <v>97.084631250831251</v>
      </c>
      <c r="I226" s="19"/>
    </row>
    <row r="227" spans="1:9" ht="46.8" x14ac:dyDescent="0.25">
      <c r="A227" s="88" t="s">
        <v>300</v>
      </c>
      <c r="B227" s="50" t="s">
        <v>266</v>
      </c>
      <c r="C227" s="50" t="s">
        <v>211</v>
      </c>
      <c r="D227" s="34">
        <f>D228</f>
        <v>420000</v>
      </c>
      <c r="E227" s="34">
        <f t="shared" ref="E227:F227" si="93">E228</f>
        <v>257000</v>
      </c>
      <c r="F227" s="34">
        <f t="shared" si="93"/>
        <v>60000</v>
      </c>
      <c r="G227" s="45">
        <f t="shared" si="88"/>
        <v>14.285714285714285</v>
      </c>
      <c r="H227" s="46">
        <f t="shared" si="89"/>
        <v>23.346303501945524</v>
      </c>
      <c r="I227" s="70" t="s">
        <v>460</v>
      </c>
    </row>
    <row r="228" spans="1:9" ht="78" x14ac:dyDescent="0.3">
      <c r="A228" s="89" t="s">
        <v>416</v>
      </c>
      <c r="B228" s="52" t="s">
        <v>526</v>
      </c>
      <c r="C228" s="50" t="s">
        <v>211</v>
      </c>
      <c r="D228" s="34">
        <v>420000</v>
      </c>
      <c r="E228" s="34">
        <v>257000</v>
      </c>
      <c r="F228" s="34">
        <v>60000</v>
      </c>
      <c r="G228" s="45">
        <f t="shared" ref="G228" si="94">F228/D228*100</f>
        <v>14.285714285714285</v>
      </c>
      <c r="H228" s="46">
        <f t="shared" ref="H228" si="95">F228/E228*100</f>
        <v>23.346303501945524</v>
      </c>
      <c r="I228" s="19" t="s">
        <v>563</v>
      </c>
    </row>
    <row r="229" spans="1:9" ht="46.5" customHeight="1" x14ac:dyDescent="0.25">
      <c r="A229" s="11" t="s">
        <v>300</v>
      </c>
      <c r="B229" s="10" t="s">
        <v>304</v>
      </c>
      <c r="C229" s="10" t="s">
        <v>211</v>
      </c>
      <c r="D229" s="34">
        <f>D230</f>
        <v>0</v>
      </c>
      <c r="E229" s="34">
        <f t="shared" ref="E229:F229" si="96">E230</f>
        <v>9830670</v>
      </c>
      <c r="F229" s="34">
        <f t="shared" si="96"/>
        <v>6030670</v>
      </c>
      <c r="G229" s="45" t="e">
        <f t="shared" si="88"/>
        <v>#DIV/0!</v>
      </c>
      <c r="H229" s="46">
        <f t="shared" si="89"/>
        <v>61.345462720241848</v>
      </c>
      <c r="I229" s="70" t="s">
        <v>460</v>
      </c>
    </row>
    <row r="230" spans="1:9" ht="62.4" x14ac:dyDescent="0.3">
      <c r="A230" s="11" t="s">
        <v>278</v>
      </c>
      <c r="B230" s="10" t="s">
        <v>328</v>
      </c>
      <c r="C230" s="10" t="s">
        <v>211</v>
      </c>
      <c r="D230" s="34">
        <v>0</v>
      </c>
      <c r="E230" s="34">
        <v>9830670</v>
      </c>
      <c r="F230" s="34">
        <v>6030670</v>
      </c>
      <c r="G230" s="45" t="e">
        <f t="shared" si="88"/>
        <v>#DIV/0!</v>
      </c>
      <c r="H230" s="46">
        <f t="shared" si="89"/>
        <v>61.345462720241848</v>
      </c>
      <c r="I230" s="63" t="s">
        <v>457</v>
      </c>
    </row>
    <row r="231" spans="1:9" ht="46.8" x14ac:dyDescent="0.25">
      <c r="A231" s="11" t="s">
        <v>301</v>
      </c>
      <c r="B231" s="10" t="s">
        <v>305</v>
      </c>
      <c r="C231" s="10" t="s">
        <v>211</v>
      </c>
      <c r="D231" s="34">
        <f>D232+D233+D234</f>
        <v>0</v>
      </c>
      <c r="E231" s="34">
        <f t="shared" ref="E231:F231" si="97">E232+E233+E234</f>
        <v>1815248.5</v>
      </c>
      <c r="F231" s="34">
        <f t="shared" si="97"/>
        <v>907624.25</v>
      </c>
      <c r="G231" s="45" t="e">
        <f t="shared" si="88"/>
        <v>#DIV/0!</v>
      </c>
      <c r="H231" s="46">
        <f t="shared" si="89"/>
        <v>50</v>
      </c>
      <c r="I231" s="70" t="s">
        <v>460</v>
      </c>
    </row>
    <row r="232" spans="1:9" s="62" customFormat="1" ht="78.75" customHeight="1" x14ac:dyDescent="0.25">
      <c r="A232" s="11" t="s">
        <v>330</v>
      </c>
      <c r="B232" s="10" t="s">
        <v>331</v>
      </c>
      <c r="C232" s="10" t="s">
        <v>211</v>
      </c>
      <c r="D232" s="34">
        <v>0</v>
      </c>
      <c r="E232" s="34">
        <v>1747176.69</v>
      </c>
      <c r="F232" s="34">
        <v>873588.35</v>
      </c>
      <c r="G232" s="45" t="e">
        <f t="shared" si="88"/>
        <v>#DIV/0!</v>
      </c>
      <c r="H232" s="46">
        <f t="shared" si="89"/>
        <v>50.000000286175982</v>
      </c>
      <c r="I232" s="64" t="s">
        <v>538</v>
      </c>
    </row>
    <row r="233" spans="1:9" ht="93.6" x14ac:dyDescent="0.3">
      <c r="A233" s="11" t="s">
        <v>302</v>
      </c>
      <c r="B233" s="10" t="s">
        <v>306</v>
      </c>
      <c r="C233" s="10" t="s">
        <v>211</v>
      </c>
      <c r="D233" s="34">
        <v>0</v>
      </c>
      <c r="E233" s="34">
        <v>66619.61</v>
      </c>
      <c r="F233" s="65">
        <v>33309.800000000003</v>
      </c>
      <c r="G233" s="45" t="e">
        <f t="shared" si="88"/>
        <v>#DIV/0!</v>
      </c>
      <c r="H233" s="46">
        <f t="shared" si="89"/>
        <v>49.99999249470239</v>
      </c>
      <c r="I233" s="63" t="s">
        <v>458</v>
      </c>
    </row>
    <row r="234" spans="1:9" ht="93.6" x14ac:dyDescent="0.3">
      <c r="A234" s="11" t="s">
        <v>303</v>
      </c>
      <c r="B234" s="10" t="s">
        <v>329</v>
      </c>
      <c r="C234" s="10" t="s">
        <v>211</v>
      </c>
      <c r="D234" s="34">
        <v>0</v>
      </c>
      <c r="E234" s="34">
        <v>1452.2</v>
      </c>
      <c r="F234" s="34">
        <v>726.1</v>
      </c>
      <c r="G234" s="45" t="e">
        <f t="shared" si="88"/>
        <v>#DIV/0!</v>
      </c>
      <c r="H234" s="46">
        <f t="shared" si="89"/>
        <v>50</v>
      </c>
      <c r="I234" s="63" t="s">
        <v>457</v>
      </c>
    </row>
    <row r="235" spans="1:9" ht="64.5" customHeight="1" x14ac:dyDescent="0.3">
      <c r="A235" s="24" t="s">
        <v>336</v>
      </c>
      <c r="B235" s="28" t="s">
        <v>332</v>
      </c>
      <c r="C235" s="8" t="s">
        <v>211</v>
      </c>
      <c r="D235" s="33">
        <f>D236</f>
        <v>0</v>
      </c>
      <c r="E235" s="33">
        <f t="shared" ref="E235:F237" si="98">E236</f>
        <v>0</v>
      </c>
      <c r="F235" s="33">
        <f t="shared" si="98"/>
        <v>0</v>
      </c>
      <c r="G235" s="38" t="e">
        <f t="shared" si="88"/>
        <v>#DIV/0!</v>
      </c>
      <c r="H235" s="31" t="e">
        <f t="shared" si="89"/>
        <v>#DIV/0!</v>
      </c>
      <c r="I235" s="61"/>
    </row>
    <row r="236" spans="1:9" ht="78" x14ac:dyDescent="0.3">
      <c r="A236" s="24" t="s">
        <v>337</v>
      </c>
      <c r="B236" s="8" t="s">
        <v>333</v>
      </c>
      <c r="C236" s="8" t="s">
        <v>211</v>
      </c>
      <c r="D236" s="33">
        <f>D237</f>
        <v>0</v>
      </c>
      <c r="E236" s="33">
        <f t="shared" si="98"/>
        <v>0</v>
      </c>
      <c r="F236" s="33">
        <f t="shared" si="98"/>
        <v>0</v>
      </c>
      <c r="G236" s="38" t="e">
        <f t="shared" si="88"/>
        <v>#DIV/0!</v>
      </c>
      <c r="H236" s="31" t="e">
        <f t="shared" si="89"/>
        <v>#DIV/0!</v>
      </c>
      <c r="I236" s="61"/>
    </row>
    <row r="237" spans="1:9" ht="46.8" x14ac:dyDescent="0.3">
      <c r="A237" s="9" t="s">
        <v>167</v>
      </c>
      <c r="B237" s="10" t="s">
        <v>334</v>
      </c>
      <c r="C237" s="10" t="s">
        <v>211</v>
      </c>
      <c r="D237" s="34">
        <f>D238</f>
        <v>0</v>
      </c>
      <c r="E237" s="34">
        <f t="shared" si="98"/>
        <v>0</v>
      </c>
      <c r="F237" s="34">
        <f t="shared" si="98"/>
        <v>0</v>
      </c>
      <c r="G237" s="45" t="e">
        <f t="shared" si="88"/>
        <v>#DIV/0!</v>
      </c>
      <c r="H237" s="46" t="e">
        <f t="shared" si="89"/>
        <v>#DIV/0!</v>
      </c>
      <c r="I237" s="61"/>
    </row>
    <row r="238" spans="1:9" ht="36" customHeight="1" x14ac:dyDescent="0.3">
      <c r="A238" s="9" t="s">
        <v>338</v>
      </c>
      <c r="B238" s="10" t="s">
        <v>335</v>
      </c>
      <c r="C238" s="10" t="s">
        <v>211</v>
      </c>
      <c r="D238" s="34">
        <v>0</v>
      </c>
      <c r="E238" s="34"/>
      <c r="F238" s="34"/>
      <c r="G238" s="45" t="e">
        <f t="shared" si="88"/>
        <v>#DIV/0!</v>
      </c>
      <c r="H238" s="46" t="e">
        <f t="shared" si="89"/>
        <v>#DIV/0!</v>
      </c>
      <c r="I238" s="61"/>
    </row>
    <row r="239" spans="1:9" ht="109.5" customHeight="1" x14ac:dyDescent="0.25">
      <c r="A239" s="24" t="s">
        <v>413</v>
      </c>
      <c r="B239" s="28" t="s">
        <v>307</v>
      </c>
      <c r="C239" s="8" t="s">
        <v>211</v>
      </c>
      <c r="D239" s="33">
        <f>D240</f>
        <v>110000</v>
      </c>
      <c r="E239" s="33">
        <f t="shared" ref="E239:F240" si="99">E240</f>
        <v>85000</v>
      </c>
      <c r="F239" s="33">
        <f t="shared" si="99"/>
        <v>85000</v>
      </c>
      <c r="G239" s="38">
        <f t="shared" si="88"/>
        <v>77.272727272727266</v>
      </c>
      <c r="H239" s="31">
        <f t="shared" si="89"/>
        <v>100</v>
      </c>
      <c r="I239" s="70" t="s">
        <v>460</v>
      </c>
    </row>
    <row r="240" spans="1:9" ht="109.2" x14ac:dyDescent="0.25">
      <c r="A240" s="24" t="s">
        <v>414</v>
      </c>
      <c r="B240" s="8" t="s">
        <v>308</v>
      </c>
      <c r="C240" s="8" t="s">
        <v>211</v>
      </c>
      <c r="D240" s="33">
        <f>D241</f>
        <v>110000</v>
      </c>
      <c r="E240" s="33">
        <f t="shared" si="99"/>
        <v>85000</v>
      </c>
      <c r="F240" s="33">
        <f t="shared" si="99"/>
        <v>85000</v>
      </c>
      <c r="G240" s="38">
        <f t="shared" si="88"/>
        <v>77.272727272727266</v>
      </c>
      <c r="H240" s="31">
        <f t="shared" si="89"/>
        <v>100</v>
      </c>
      <c r="I240" s="70" t="s">
        <v>460</v>
      </c>
    </row>
    <row r="241" spans="1:9" ht="124.8" x14ac:dyDescent="0.25">
      <c r="A241" s="9" t="s">
        <v>311</v>
      </c>
      <c r="B241" s="10" t="s">
        <v>309</v>
      </c>
      <c r="C241" s="10" t="s">
        <v>211</v>
      </c>
      <c r="D241" s="34">
        <f>D242</f>
        <v>110000</v>
      </c>
      <c r="E241" s="34">
        <f>E242</f>
        <v>85000</v>
      </c>
      <c r="F241" s="34">
        <f>F242</f>
        <v>85000</v>
      </c>
      <c r="G241" s="45">
        <f t="shared" si="88"/>
        <v>77.272727272727266</v>
      </c>
      <c r="H241" s="46">
        <f t="shared" si="89"/>
        <v>100</v>
      </c>
      <c r="I241" s="70" t="s">
        <v>460</v>
      </c>
    </row>
    <row r="242" spans="1:9" ht="85.5" customHeight="1" x14ac:dyDescent="0.3">
      <c r="A242" s="9" t="s">
        <v>312</v>
      </c>
      <c r="B242" s="10" t="s">
        <v>310</v>
      </c>
      <c r="C242" s="10" t="s">
        <v>211</v>
      </c>
      <c r="D242" s="34">
        <v>110000</v>
      </c>
      <c r="E242" s="34">
        <v>85000</v>
      </c>
      <c r="F242" s="34">
        <v>85000</v>
      </c>
      <c r="G242" s="45">
        <f t="shared" si="88"/>
        <v>77.272727272727266</v>
      </c>
      <c r="H242" s="46">
        <f t="shared" si="89"/>
        <v>100</v>
      </c>
      <c r="I242" s="61"/>
    </row>
    <row r="243" spans="1:9" ht="54" customHeight="1" x14ac:dyDescent="0.25">
      <c r="A243" s="90" t="s">
        <v>527</v>
      </c>
      <c r="B243" s="81" t="s">
        <v>528</v>
      </c>
      <c r="C243" s="81" t="s">
        <v>211</v>
      </c>
      <c r="D243" s="34">
        <f>D244</f>
        <v>53000</v>
      </c>
      <c r="E243" s="33">
        <f>E244</f>
        <v>53000</v>
      </c>
      <c r="F243" s="33">
        <f>F244</f>
        <v>53000</v>
      </c>
      <c r="G243" s="45"/>
      <c r="H243" s="31">
        <f t="shared" ref="H243" si="100">F243/E243*100</f>
        <v>100</v>
      </c>
      <c r="I243" s="70" t="s">
        <v>460</v>
      </c>
    </row>
    <row r="244" spans="1:9" ht="62.4" x14ac:dyDescent="0.25">
      <c r="A244" s="47" t="s">
        <v>417</v>
      </c>
      <c r="B244" s="48" t="s">
        <v>418</v>
      </c>
      <c r="C244" s="48" t="s">
        <v>211</v>
      </c>
      <c r="D244" s="33">
        <f>D245</f>
        <v>53000</v>
      </c>
      <c r="E244" s="33">
        <f t="shared" ref="E244:F245" si="101">E245</f>
        <v>53000</v>
      </c>
      <c r="F244" s="33">
        <f t="shared" si="101"/>
        <v>53000</v>
      </c>
      <c r="G244" s="38">
        <f t="shared" si="88"/>
        <v>100</v>
      </c>
      <c r="H244" s="31">
        <f t="shared" si="89"/>
        <v>100</v>
      </c>
      <c r="I244" s="70" t="s">
        <v>460</v>
      </c>
    </row>
    <row r="245" spans="1:9" ht="31.2" x14ac:dyDescent="0.25">
      <c r="A245" s="11" t="s">
        <v>419</v>
      </c>
      <c r="B245" s="16" t="s">
        <v>420</v>
      </c>
      <c r="C245" s="16" t="s">
        <v>211</v>
      </c>
      <c r="D245" s="34">
        <f>D246</f>
        <v>53000</v>
      </c>
      <c r="E245" s="34">
        <f t="shared" si="101"/>
        <v>53000</v>
      </c>
      <c r="F245" s="34">
        <f t="shared" si="101"/>
        <v>53000</v>
      </c>
      <c r="G245" s="45">
        <f t="shared" si="88"/>
        <v>100</v>
      </c>
      <c r="H245" s="46">
        <f t="shared" si="89"/>
        <v>100</v>
      </c>
      <c r="I245" s="70" t="s">
        <v>460</v>
      </c>
    </row>
    <row r="246" spans="1:9" x14ac:dyDescent="0.3">
      <c r="A246" s="11" t="s">
        <v>421</v>
      </c>
      <c r="B246" s="16" t="s">
        <v>422</v>
      </c>
      <c r="C246" s="16" t="s">
        <v>211</v>
      </c>
      <c r="D246" s="34">
        <v>53000</v>
      </c>
      <c r="E246" s="34">
        <v>53000</v>
      </c>
      <c r="F246" s="34">
        <v>53000</v>
      </c>
      <c r="G246" s="45">
        <f t="shared" si="88"/>
        <v>100</v>
      </c>
      <c r="H246" s="46">
        <f t="shared" si="89"/>
        <v>100</v>
      </c>
      <c r="I246" s="61"/>
    </row>
    <row r="247" spans="1:9" ht="109.2" x14ac:dyDescent="0.25">
      <c r="A247" s="91" t="s">
        <v>529</v>
      </c>
      <c r="B247" s="81" t="s">
        <v>530</v>
      </c>
      <c r="C247" s="53" t="s">
        <v>211</v>
      </c>
      <c r="D247" s="34">
        <f>D248</f>
        <v>47708952.509999998</v>
      </c>
      <c r="E247" s="33">
        <f t="shared" ref="E247:F248" si="102">E248</f>
        <v>26654907.18</v>
      </c>
      <c r="F247" s="33">
        <f t="shared" si="102"/>
        <v>26500835</v>
      </c>
      <c r="G247" s="38"/>
      <c r="H247" s="31">
        <f t="shared" ref="H247:H251" si="103">F247/E247*100</f>
        <v>99.421974426849232</v>
      </c>
      <c r="I247" s="70" t="s">
        <v>460</v>
      </c>
    </row>
    <row r="248" spans="1:9" ht="109.2" x14ac:dyDescent="0.25">
      <c r="A248" s="91" t="s">
        <v>531</v>
      </c>
      <c r="B248" s="81" t="s">
        <v>532</v>
      </c>
      <c r="C248" s="53" t="s">
        <v>211</v>
      </c>
      <c r="D248" s="34">
        <f>D249</f>
        <v>47708952.509999998</v>
      </c>
      <c r="E248" s="33">
        <f t="shared" si="102"/>
        <v>26654907.18</v>
      </c>
      <c r="F248" s="33">
        <f t="shared" si="102"/>
        <v>26500835</v>
      </c>
      <c r="G248" s="38"/>
      <c r="H248" s="31">
        <f t="shared" si="103"/>
        <v>99.421974426849232</v>
      </c>
      <c r="I248" s="70" t="s">
        <v>460</v>
      </c>
    </row>
    <row r="249" spans="1:9" ht="78" x14ac:dyDescent="0.25">
      <c r="A249" s="92" t="s">
        <v>265</v>
      </c>
      <c r="B249" s="50" t="s">
        <v>533</v>
      </c>
      <c r="C249" s="50" t="s">
        <v>211</v>
      </c>
      <c r="D249" s="34">
        <f>D251+D250</f>
        <v>47708952.509999998</v>
      </c>
      <c r="E249" s="34">
        <f t="shared" ref="E249:F249" si="104">E251+E250</f>
        <v>26654907.18</v>
      </c>
      <c r="F249" s="34">
        <f t="shared" si="104"/>
        <v>26500835</v>
      </c>
      <c r="G249" s="45">
        <f t="shared" ref="G249:G251" si="105">F249/D249*100</f>
        <v>55.54688083844497</v>
      </c>
      <c r="H249" s="46">
        <f t="shared" si="103"/>
        <v>99.421974426849232</v>
      </c>
      <c r="I249" s="70" t="s">
        <v>460</v>
      </c>
    </row>
    <row r="250" spans="1:9" ht="62.4" x14ac:dyDescent="0.25">
      <c r="A250" s="94" t="s">
        <v>547</v>
      </c>
      <c r="B250" s="10" t="s">
        <v>548</v>
      </c>
      <c r="C250" s="50" t="s">
        <v>211</v>
      </c>
      <c r="D250" s="34">
        <v>24475233.329999998</v>
      </c>
      <c r="E250" s="34">
        <v>0</v>
      </c>
      <c r="F250" s="34">
        <v>0</v>
      </c>
      <c r="G250" s="45">
        <f t="shared" ref="G250" si="106">F250/D250*100</f>
        <v>0</v>
      </c>
      <c r="H250" s="46" t="e">
        <f t="shared" ref="H250" si="107">F250/E250*100</f>
        <v>#DIV/0!</v>
      </c>
      <c r="I250" s="70"/>
    </row>
    <row r="251" spans="1:9" ht="78" x14ac:dyDescent="0.3">
      <c r="A251" s="49" t="s">
        <v>534</v>
      </c>
      <c r="B251" s="50" t="s">
        <v>535</v>
      </c>
      <c r="C251" s="50" t="s">
        <v>211</v>
      </c>
      <c r="D251" s="34">
        <v>23233719.18</v>
      </c>
      <c r="E251" s="34">
        <v>26654907.18</v>
      </c>
      <c r="F251" s="34">
        <v>26500835</v>
      </c>
      <c r="G251" s="45">
        <f t="shared" si="105"/>
        <v>114.06195794435008</v>
      </c>
      <c r="H251" s="46">
        <f t="shared" si="103"/>
        <v>99.421974426849232</v>
      </c>
      <c r="I251" s="61"/>
    </row>
    <row r="252" spans="1:9" x14ac:dyDescent="0.3">
      <c r="A252" s="7" t="s">
        <v>245</v>
      </c>
      <c r="B252" s="8" t="s">
        <v>246</v>
      </c>
      <c r="C252" s="8" t="s">
        <v>211</v>
      </c>
      <c r="D252" s="33">
        <f>D5+D11+D64+D90+D98+D106+D114+D129+D140+D144+D148+D152+D158+D169+D173+D177+D181+D211+D215+D219+D223+D235+D239+D243+D247</f>
        <v>1063658479.0400001</v>
      </c>
      <c r="E252" s="33">
        <f>E5+E11+E64+E90+E98+E106+E114+E129+E140+E144+E148+E152+E158+E169+E173+E177+E181+E211+E215+E219+E223+E235+E239+E243+E247</f>
        <v>1294210801.7</v>
      </c>
      <c r="F252" s="33">
        <f>F5+F11+F64+F90+F98+F106+F114+F129+F140+F144+F148+F152+F158+F169+F173+F177+F181+F211+F215+F219+F223+F235+F239+F243+F247</f>
        <v>1224136551.1300001</v>
      </c>
      <c r="G252" s="38">
        <f t="shared" si="88"/>
        <v>115.08736829088588</v>
      </c>
      <c r="H252" s="31">
        <f t="shared" si="89"/>
        <v>94.585561295118652</v>
      </c>
      <c r="I252" s="72" t="s">
        <v>460</v>
      </c>
    </row>
    <row r="253" spans="1:9" ht="31.2" x14ac:dyDescent="0.3">
      <c r="A253" s="7" t="s">
        <v>31</v>
      </c>
      <c r="B253" s="8" t="s">
        <v>41</v>
      </c>
      <c r="C253" s="8" t="s">
        <v>211</v>
      </c>
      <c r="D253" s="33">
        <f>D254</f>
        <v>161408541.02000001</v>
      </c>
      <c r="E253" s="33">
        <f t="shared" ref="E253:F254" si="108">E254</f>
        <v>196416482.36000004</v>
      </c>
      <c r="F253" s="33">
        <f t="shared" si="108"/>
        <v>177994794.18000001</v>
      </c>
      <c r="G253" s="38">
        <f t="shared" si="88"/>
        <v>110.27594516076122</v>
      </c>
      <c r="H253" s="31">
        <f t="shared" si="89"/>
        <v>90.621108799700409</v>
      </c>
      <c r="I253" s="72" t="s">
        <v>460</v>
      </c>
    </row>
    <row r="254" spans="1:9" ht="31.2" x14ac:dyDescent="0.3">
      <c r="A254" s="7" t="s">
        <v>32</v>
      </c>
      <c r="B254" s="8" t="s">
        <v>42</v>
      </c>
      <c r="C254" s="8" t="s">
        <v>211</v>
      </c>
      <c r="D254" s="33">
        <f>D255</f>
        <v>161408541.02000001</v>
      </c>
      <c r="E254" s="33">
        <f t="shared" si="108"/>
        <v>196416482.36000004</v>
      </c>
      <c r="F254" s="33">
        <f t="shared" si="108"/>
        <v>177994794.18000001</v>
      </c>
      <c r="G254" s="38">
        <f t="shared" si="88"/>
        <v>110.27594516076122</v>
      </c>
      <c r="H254" s="31">
        <f t="shared" si="89"/>
        <v>90.621108799700409</v>
      </c>
      <c r="I254" s="72" t="s">
        <v>460</v>
      </c>
    </row>
    <row r="255" spans="1:9" x14ac:dyDescent="0.3">
      <c r="A255" s="24" t="s">
        <v>52</v>
      </c>
      <c r="B255" s="29" t="s">
        <v>53</v>
      </c>
      <c r="C255" s="8" t="s">
        <v>211</v>
      </c>
      <c r="D255" s="33">
        <f>SUM(D256:D278)</f>
        <v>161408541.02000001</v>
      </c>
      <c r="E255" s="33">
        <f>SUM(E256:E278)</f>
        <v>196416482.36000004</v>
      </c>
      <c r="F255" s="33">
        <f>SUM(F256:F278)</f>
        <v>177994794.18000001</v>
      </c>
      <c r="G255" s="38">
        <f t="shared" si="88"/>
        <v>110.27594516076122</v>
      </c>
      <c r="H255" s="31">
        <f t="shared" si="89"/>
        <v>90.621108799700409</v>
      </c>
      <c r="I255" s="72" t="s">
        <v>460</v>
      </c>
    </row>
    <row r="256" spans="1:9" ht="67.2" x14ac:dyDescent="0.3">
      <c r="A256" s="11" t="s">
        <v>33</v>
      </c>
      <c r="B256" s="10" t="s">
        <v>46</v>
      </c>
      <c r="C256" s="10" t="s">
        <v>211</v>
      </c>
      <c r="D256" s="34">
        <v>2492501</v>
      </c>
      <c r="E256" s="34">
        <v>2735001.21</v>
      </c>
      <c r="F256" s="34">
        <v>1299434.3799999999</v>
      </c>
      <c r="G256" s="45">
        <f t="shared" si="88"/>
        <v>52.133755613337762</v>
      </c>
      <c r="H256" s="46">
        <f t="shared" si="89"/>
        <v>47.511290863377717</v>
      </c>
      <c r="I256" s="66" t="s">
        <v>566</v>
      </c>
    </row>
    <row r="257" spans="1:9" ht="46.8" x14ac:dyDescent="0.3">
      <c r="A257" s="30" t="s">
        <v>34</v>
      </c>
      <c r="B257" s="10" t="s">
        <v>43</v>
      </c>
      <c r="C257" s="10" t="s">
        <v>211</v>
      </c>
      <c r="D257" s="34">
        <v>66818994</v>
      </c>
      <c r="E257" s="34">
        <v>85809303.420000002</v>
      </c>
      <c r="F257" s="34">
        <v>84399640.75</v>
      </c>
      <c r="G257" s="45">
        <f t="shared" si="88"/>
        <v>126.3108521957095</v>
      </c>
      <c r="H257" s="46">
        <f t="shared" si="89"/>
        <v>98.357214644780072</v>
      </c>
      <c r="I257" s="61"/>
    </row>
    <row r="258" spans="1:9" ht="31.2" x14ac:dyDescent="0.3">
      <c r="A258" s="11" t="s">
        <v>35</v>
      </c>
      <c r="B258" s="10" t="s">
        <v>45</v>
      </c>
      <c r="C258" s="10" t="s">
        <v>211</v>
      </c>
      <c r="D258" s="34">
        <v>2412000</v>
      </c>
      <c r="E258" s="34">
        <v>3130443.64</v>
      </c>
      <c r="F258" s="34">
        <v>3130443.64</v>
      </c>
      <c r="G258" s="45">
        <f t="shared" si="88"/>
        <v>129.78622056384742</v>
      </c>
      <c r="H258" s="46">
        <f t="shared" si="89"/>
        <v>100</v>
      </c>
      <c r="I258" s="61"/>
    </row>
    <row r="259" spans="1:9" ht="31.2" x14ac:dyDescent="0.3">
      <c r="A259" s="11" t="s">
        <v>380</v>
      </c>
      <c r="B259" s="10" t="s">
        <v>381</v>
      </c>
      <c r="C259" s="10" t="s">
        <v>211</v>
      </c>
      <c r="D259" s="34">
        <v>1360300</v>
      </c>
      <c r="E259" s="34">
        <v>1727663.92</v>
      </c>
      <c r="F259" s="34">
        <v>1727663.92</v>
      </c>
      <c r="G259" s="45">
        <f t="shared" si="88"/>
        <v>127.00609571418069</v>
      </c>
      <c r="H259" s="46">
        <f t="shared" si="89"/>
        <v>100</v>
      </c>
      <c r="I259" s="61"/>
    </row>
    <row r="260" spans="1:9" ht="31.2" x14ac:dyDescent="0.3">
      <c r="A260" s="11" t="s">
        <v>36</v>
      </c>
      <c r="B260" s="10" t="s">
        <v>47</v>
      </c>
      <c r="C260" s="10" t="s">
        <v>211</v>
      </c>
      <c r="D260" s="34">
        <v>300000</v>
      </c>
      <c r="E260" s="34">
        <v>364000</v>
      </c>
      <c r="F260" s="34">
        <v>357460</v>
      </c>
      <c r="G260" s="45">
        <f t="shared" si="88"/>
        <v>119.15333333333334</v>
      </c>
      <c r="H260" s="46">
        <f t="shared" si="89"/>
        <v>98.203296703296701</v>
      </c>
      <c r="I260" s="19"/>
    </row>
    <row r="261" spans="1:9" ht="31.2" x14ac:dyDescent="0.3">
      <c r="A261" s="11" t="s">
        <v>257</v>
      </c>
      <c r="B261" s="10" t="s">
        <v>258</v>
      </c>
      <c r="C261" s="10" t="s">
        <v>211</v>
      </c>
      <c r="D261" s="34">
        <v>15151000</v>
      </c>
      <c r="E261" s="34">
        <v>13531000</v>
      </c>
      <c r="F261" s="34">
        <v>0</v>
      </c>
      <c r="G261" s="45">
        <f t="shared" si="88"/>
        <v>0</v>
      </c>
      <c r="H261" s="46">
        <f t="shared" si="89"/>
        <v>0</v>
      </c>
      <c r="I261" s="19" t="s">
        <v>459</v>
      </c>
    </row>
    <row r="262" spans="1:9" ht="30.75" customHeight="1" x14ac:dyDescent="0.3">
      <c r="A262" s="18" t="s">
        <v>278</v>
      </c>
      <c r="B262" s="16" t="s">
        <v>279</v>
      </c>
      <c r="C262" s="10" t="s">
        <v>211</v>
      </c>
      <c r="D262" s="34">
        <v>0</v>
      </c>
      <c r="E262" s="34">
        <v>4136067.29</v>
      </c>
      <c r="F262" s="34">
        <v>4124694.16</v>
      </c>
      <c r="G262" s="45" t="e">
        <f t="shared" si="88"/>
        <v>#DIV/0!</v>
      </c>
      <c r="H262" s="46">
        <f t="shared" si="89"/>
        <v>99.725025508470395</v>
      </c>
      <c r="I262" s="61"/>
    </row>
    <row r="263" spans="1:9" ht="30.75" customHeight="1" x14ac:dyDescent="0.3">
      <c r="A263" s="49" t="s">
        <v>452</v>
      </c>
      <c r="B263" s="50" t="s">
        <v>453</v>
      </c>
      <c r="C263" s="50" t="s">
        <v>211</v>
      </c>
      <c r="D263" s="34">
        <v>0</v>
      </c>
      <c r="E263" s="34">
        <v>1200000</v>
      </c>
      <c r="F263" s="34">
        <v>1200000</v>
      </c>
      <c r="G263" s="45" t="e">
        <f t="shared" si="88"/>
        <v>#DIV/0!</v>
      </c>
      <c r="H263" s="46">
        <f t="shared" si="89"/>
        <v>100</v>
      </c>
      <c r="I263" s="61"/>
    </row>
    <row r="264" spans="1:9" ht="46.8" x14ac:dyDescent="0.3">
      <c r="A264" s="11" t="s">
        <v>247</v>
      </c>
      <c r="B264" s="10" t="s">
        <v>248</v>
      </c>
      <c r="C264" s="10" t="s">
        <v>211</v>
      </c>
      <c r="D264" s="34">
        <v>18672</v>
      </c>
      <c r="E264" s="34">
        <v>6079</v>
      </c>
      <c r="F264" s="34">
        <v>6079</v>
      </c>
      <c r="G264" s="45">
        <f t="shared" si="88"/>
        <v>32.556769494430164</v>
      </c>
      <c r="H264" s="46">
        <f t="shared" si="89"/>
        <v>100</v>
      </c>
      <c r="I264" s="67"/>
    </row>
    <row r="265" spans="1:9" ht="31.2" x14ac:dyDescent="0.3">
      <c r="A265" s="11" t="s">
        <v>240</v>
      </c>
      <c r="B265" s="10" t="s">
        <v>107</v>
      </c>
      <c r="C265" s="10" t="s">
        <v>211</v>
      </c>
      <c r="D265" s="34">
        <v>1490622</v>
      </c>
      <c r="E265" s="34">
        <v>1490622</v>
      </c>
      <c r="F265" s="34">
        <v>1490622</v>
      </c>
      <c r="G265" s="45">
        <f t="shared" si="88"/>
        <v>100</v>
      </c>
      <c r="H265" s="46">
        <f t="shared" si="89"/>
        <v>100</v>
      </c>
      <c r="I265" s="61"/>
    </row>
    <row r="266" spans="1:9" ht="33.75" customHeight="1" x14ac:dyDescent="0.3">
      <c r="A266" s="11" t="s">
        <v>271</v>
      </c>
      <c r="B266" s="10" t="s">
        <v>272</v>
      </c>
      <c r="C266" s="10" t="s">
        <v>211</v>
      </c>
      <c r="D266" s="34">
        <v>0</v>
      </c>
      <c r="E266" s="34">
        <v>411000</v>
      </c>
      <c r="F266" s="34">
        <v>411000</v>
      </c>
      <c r="G266" s="45" t="e">
        <f t="shared" si="88"/>
        <v>#DIV/0!</v>
      </c>
      <c r="H266" s="46">
        <f t="shared" si="89"/>
        <v>100</v>
      </c>
      <c r="I266" s="19"/>
    </row>
    <row r="267" spans="1:9" ht="46.8" x14ac:dyDescent="0.3">
      <c r="A267" s="11" t="s">
        <v>37</v>
      </c>
      <c r="B267" s="10" t="s">
        <v>44</v>
      </c>
      <c r="C267" s="10" t="s">
        <v>211</v>
      </c>
      <c r="D267" s="34">
        <v>5062800</v>
      </c>
      <c r="E267" s="34">
        <v>5062800</v>
      </c>
      <c r="F267" s="34">
        <v>5062800</v>
      </c>
      <c r="G267" s="45">
        <f t="shared" si="88"/>
        <v>100</v>
      </c>
      <c r="H267" s="46">
        <f t="shared" si="89"/>
        <v>100</v>
      </c>
      <c r="I267" s="61"/>
    </row>
    <row r="268" spans="1:9" ht="19.5" customHeight="1" x14ac:dyDescent="0.3">
      <c r="A268" s="11" t="s">
        <v>290</v>
      </c>
      <c r="B268" s="10" t="s">
        <v>291</v>
      </c>
      <c r="C268" s="10" t="s">
        <v>211</v>
      </c>
      <c r="D268" s="34">
        <v>0</v>
      </c>
      <c r="E268" s="34">
        <v>10000000</v>
      </c>
      <c r="F268" s="34">
        <v>8749077.7300000004</v>
      </c>
      <c r="G268" s="45" t="e">
        <f t="shared" si="88"/>
        <v>#DIV/0!</v>
      </c>
      <c r="H268" s="46">
        <f t="shared" si="89"/>
        <v>87.490777300000005</v>
      </c>
      <c r="I268" s="61" t="s">
        <v>565</v>
      </c>
    </row>
    <row r="269" spans="1:9" ht="31.2" x14ac:dyDescent="0.3">
      <c r="A269" s="11" t="s">
        <v>243</v>
      </c>
      <c r="B269" s="10" t="s">
        <v>48</v>
      </c>
      <c r="C269" s="10" t="s">
        <v>211</v>
      </c>
      <c r="D269" s="34">
        <v>1328762</v>
      </c>
      <c r="E269" s="34">
        <v>1366412</v>
      </c>
      <c r="F269" s="34">
        <v>1366412</v>
      </c>
      <c r="G269" s="45">
        <f t="shared" si="88"/>
        <v>102.83346453315193</v>
      </c>
      <c r="H269" s="46">
        <f t="shared" si="89"/>
        <v>100</v>
      </c>
      <c r="I269" s="61"/>
    </row>
    <row r="270" spans="1:9" ht="36.75" customHeight="1" x14ac:dyDescent="0.3">
      <c r="A270" s="11" t="s">
        <v>241</v>
      </c>
      <c r="B270" s="10" t="s">
        <v>49</v>
      </c>
      <c r="C270" s="10" t="s">
        <v>211</v>
      </c>
      <c r="D270" s="34">
        <v>947587</v>
      </c>
      <c r="E270" s="34">
        <v>974336</v>
      </c>
      <c r="F270" s="34">
        <v>974336</v>
      </c>
      <c r="G270" s="45">
        <f t="shared" si="88"/>
        <v>102.82285426034761</v>
      </c>
      <c r="H270" s="46">
        <f t="shared" si="89"/>
        <v>100</v>
      </c>
      <c r="I270" s="61"/>
    </row>
    <row r="271" spans="1:9" ht="140.4" x14ac:dyDescent="0.3">
      <c r="A271" s="11" t="s">
        <v>313</v>
      </c>
      <c r="B271" s="10" t="s">
        <v>51</v>
      </c>
      <c r="C271" s="10" t="s">
        <v>211</v>
      </c>
      <c r="D271" s="34">
        <v>1568281.32</v>
      </c>
      <c r="E271" s="34">
        <v>3136562.64</v>
      </c>
      <c r="F271" s="34">
        <v>2900817.72</v>
      </c>
      <c r="G271" s="45">
        <f t="shared" si="88"/>
        <v>184.96794439915919</v>
      </c>
      <c r="H271" s="46">
        <f t="shared" si="89"/>
        <v>92.483972199579597</v>
      </c>
      <c r="I271" s="19" t="s">
        <v>387</v>
      </c>
    </row>
    <row r="272" spans="1:9" ht="62.4" x14ac:dyDescent="0.3">
      <c r="A272" s="11" t="s">
        <v>339</v>
      </c>
      <c r="B272" s="10" t="s">
        <v>340</v>
      </c>
      <c r="C272" s="10" t="s">
        <v>211</v>
      </c>
      <c r="D272" s="34">
        <v>33110262.73</v>
      </c>
      <c r="E272" s="34">
        <v>31870414.859999999</v>
      </c>
      <c r="F272" s="34">
        <v>31349043.52</v>
      </c>
      <c r="G272" s="45">
        <f t="shared" si="88"/>
        <v>94.680745289271826</v>
      </c>
      <c r="H272" s="46">
        <f t="shared" si="89"/>
        <v>98.364089886214927</v>
      </c>
      <c r="I272" s="61"/>
    </row>
    <row r="273" spans="1:9" ht="46.8" x14ac:dyDescent="0.3">
      <c r="A273" s="11" t="s">
        <v>244</v>
      </c>
      <c r="B273" s="10" t="s">
        <v>50</v>
      </c>
      <c r="C273" s="10" t="s">
        <v>211</v>
      </c>
      <c r="D273" s="34">
        <v>864533</v>
      </c>
      <c r="E273" s="34">
        <v>888628</v>
      </c>
      <c r="F273" s="34">
        <v>888628</v>
      </c>
      <c r="G273" s="45">
        <f t="shared" si="88"/>
        <v>102.78705381980792</v>
      </c>
      <c r="H273" s="46">
        <f t="shared" si="89"/>
        <v>100</v>
      </c>
      <c r="I273" s="19"/>
    </row>
    <row r="274" spans="1:9" ht="62.4" x14ac:dyDescent="0.3">
      <c r="A274" s="11" t="s">
        <v>238</v>
      </c>
      <c r="B274" s="10" t="s">
        <v>239</v>
      </c>
      <c r="C274" s="10" t="s">
        <v>211</v>
      </c>
      <c r="D274" s="34">
        <v>25081800</v>
      </c>
      <c r="E274" s="34">
        <v>25081800</v>
      </c>
      <c r="F274" s="34">
        <v>25081800</v>
      </c>
      <c r="G274" s="45">
        <f t="shared" si="88"/>
        <v>100</v>
      </c>
      <c r="H274" s="46">
        <f t="shared" si="89"/>
        <v>100</v>
      </c>
      <c r="I274" s="61"/>
    </row>
    <row r="275" spans="1:9" ht="62.4" x14ac:dyDescent="0.3">
      <c r="A275" s="11" t="s">
        <v>242</v>
      </c>
      <c r="B275" s="10" t="s">
        <v>108</v>
      </c>
      <c r="C275" s="10" t="s">
        <v>211</v>
      </c>
      <c r="D275" s="34">
        <v>84.89</v>
      </c>
      <c r="E275" s="34">
        <v>86.3</v>
      </c>
      <c r="F275" s="34">
        <v>86.3</v>
      </c>
      <c r="G275" s="45">
        <f t="shared" si="88"/>
        <v>101.6609730239133</v>
      </c>
      <c r="H275" s="46">
        <f t="shared" si="89"/>
        <v>100</v>
      </c>
      <c r="I275" s="61"/>
    </row>
    <row r="276" spans="1:9" ht="46.95" customHeight="1" x14ac:dyDescent="0.3">
      <c r="A276" s="14" t="s">
        <v>539</v>
      </c>
      <c r="B276" s="10" t="s">
        <v>264</v>
      </c>
      <c r="C276" s="10" t="s">
        <v>211</v>
      </c>
      <c r="D276" s="34">
        <v>3387.08</v>
      </c>
      <c r="E276" s="34">
        <v>3387.08</v>
      </c>
      <c r="F276" s="34">
        <v>0</v>
      </c>
      <c r="G276" s="45">
        <f t="shared" ref="G276:G279" si="109">F276/D276*100</f>
        <v>0</v>
      </c>
      <c r="H276" s="46">
        <f t="shared" ref="H276:H279" si="110">F276/E276*100</f>
        <v>0</v>
      </c>
      <c r="I276" s="19" t="s">
        <v>564</v>
      </c>
    </row>
    <row r="277" spans="1:9" ht="51.75" customHeight="1" x14ac:dyDescent="0.3">
      <c r="A277" s="14" t="s">
        <v>314</v>
      </c>
      <c r="B277" s="10" t="s">
        <v>315</v>
      </c>
      <c r="C277" s="10" t="s">
        <v>211</v>
      </c>
      <c r="D277" s="34">
        <v>3043375</v>
      </c>
      <c r="E277" s="34">
        <v>3127966</v>
      </c>
      <c r="F277" s="34">
        <v>3111846.06</v>
      </c>
      <c r="G277" s="45">
        <f t="shared" si="109"/>
        <v>102.24983973384812</v>
      </c>
      <c r="H277" s="46">
        <f t="shared" si="110"/>
        <v>99.484651047997332</v>
      </c>
      <c r="I277" s="61"/>
    </row>
    <row r="278" spans="1:9" ht="51" customHeight="1" x14ac:dyDescent="0.3">
      <c r="A278" s="14" t="s">
        <v>382</v>
      </c>
      <c r="B278" s="10" t="s">
        <v>383</v>
      </c>
      <c r="C278" s="10" t="s">
        <v>211</v>
      </c>
      <c r="D278" s="34">
        <v>353579</v>
      </c>
      <c r="E278" s="34">
        <v>362909</v>
      </c>
      <c r="F278" s="34">
        <v>362909</v>
      </c>
      <c r="G278" s="45">
        <f t="shared" si="109"/>
        <v>102.63873137262112</v>
      </c>
      <c r="H278" s="46">
        <f t="shared" si="110"/>
        <v>100</v>
      </c>
      <c r="I278" s="61"/>
    </row>
    <row r="279" spans="1:9" x14ac:dyDescent="0.3">
      <c r="A279" s="101" t="s">
        <v>38</v>
      </c>
      <c r="B279" s="101"/>
      <c r="C279" s="102"/>
      <c r="D279" s="42">
        <f>D252+D253</f>
        <v>1225067020.0600002</v>
      </c>
      <c r="E279" s="42">
        <f>E252+E253</f>
        <v>1490627284.0600002</v>
      </c>
      <c r="F279" s="42">
        <f>F252+F253</f>
        <v>1402131345.3100002</v>
      </c>
      <c r="G279" s="38">
        <f t="shared" si="109"/>
        <v>114.45343988129954</v>
      </c>
      <c r="H279" s="31">
        <f t="shared" si="110"/>
        <v>94.063174631490384</v>
      </c>
      <c r="I279" s="61"/>
    </row>
    <row r="280" spans="1:9" x14ac:dyDescent="0.3">
      <c r="I280" s="76"/>
    </row>
    <row r="281" spans="1:9" x14ac:dyDescent="0.3">
      <c r="E281" s="43"/>
      <c r="I281" s="76"/>
    </row>
    <row r="282" spans="1:9" x14ac:dyDescent="0.3">
      <c r="E282" s="43"/>
      <c r="I282" s="76"/>
    </row>
    <row r="283" spans="1:9" x14ac:dyDescent="0.3">
      <c r="B283" s="2"/>
      <c r="I283" s="76"/>
    </row>
    <row r="284" spans="1:9" x14ac:dyDescent="0.3">
      <c r="I284" s="76"/>
    </row>
    <row r="285" spans="1:9" x14ac:dyDescent="0.3">
      <c r="I285" s="76"/>
    </row>
    <row r="286" spans="1:9" x14ac:dyDescent="0.3">
      <c r="I286" s="76"/>
    </row>
    <row r="287" spans="1:9" x14ac:dyDescent="0.3">
      <c r="I287" s="76"/>
    </row>
    <row r="288" spans="1:9" x14ac:dyDescent="0.3">
      <c r="I288" s="76"/>
    </row>
    <row r="289" spans="9:9" x14ac:dyDescent="0.3">
      <c r="I289" s="76"/>
    </row>
    <row r="290" spans="9:9" x14ac:dyDescent="0.3">
      <c r="I290" s="76"/>
    </row>
    <row r="291" spans="9:9" x14ac:dyDescent="0.3">
      <c r="I291" s="76"/>
    </row>
    <row r="292" spans="9:9" x14ac:dyDescent="0.3">
      <c r="I292" s="76"/>
    </row>
    <row r="293" spans="9:9" x14ac:dyDescent="0.3">
      <c r="I293" s="76"/>
    </row>
    <row r="294" spans="9:9" x14ac:dyDescent="0.3">
      <c r="I294" s="76"/>
    </row>
    <row r="295" spans="9:9" x14ac:dyDescent="0.3">
      <c r="I295" s="76"/>
    </row>
    <row r="296" spans="9:9" x14ac:dyDescent="0.3">
      <c r="I296" s="76"/>
    </row>
    <row r="297" spans="9:9" x14ac:dyDescent="0.3">
      <c r="I297" s="76"/>
    </row>
    <row r="298" spans="9:9" x14ac:dyDescent="0.3">
      <c r="I298" s="76"/>
    </row>
    <row r="299" spans="9:9" x14ac:dyDescent="0.3">
      <c r="I299" s="76"/>
    </row>
    <row r="300" spans="9:9" x14ac:dyDescent="0.3">
      <c r="I300" s="76"/>
    </row>
    <row r="301" spans="9:9" x14ac:dyDescent="0.3">
      <c r="I301" s="76"/>
    </row>
    <row r="302" spans="9:9" x14ac:dyDescent="0.3">
      <c r="I302" s="76"/>
    </row>
    <row r="303" spans="9:9" x14ac:dyDescent="0.3">
      <c r="I303" s="76"/>
    </row>
    <row r="304" spans="9:9" x14ac:dyDescent="0.3">
      <c r="I304" s="76"/>
    </row>
    <row r="305" spans="9:9" x14ac:dyDescent="0.3">
      <c r="I305" s="76"/>
    </row>
    <row r="306" spans="9:9" x14ac:dyDescent="0.3">
      <c r="I306" s="76"/>
    </row>
    <row r="307" spans="9:9" x14ac:dyDescent="0.3">
      <c r="I307" s="76"/>
    </row>
    <row r="308" spans="9:9" x14ac:dyDescent="0.3">
      <c r="I308" s="76"/>
    </row>
    <row r="309" spans="9:9" x14ac:dyDescent="0.3">
      <c r="I309" s="76"/>
    </row>
    <row r="310" spans="9:9" x14ac:dyDescent="0.3">
      <c r="I310" s="76"/>
    </row>
    <row r="311" spans="9:9" x14ac:dyDescent="0.3">
      <c r="I311" s="76"/>
    </row>
    <row r="312" spans="9:9" x14ac:dyDescent="0.3">
      <c r="I312" s="76"/>
    </row>
    <row r="313" spans="9:9" x14ac:dyDescent="0.3">
      <c r="I313" s="76"/>
    </row>
    <row r="314" spans="9:9" x14ac:dyDescent="0.3">
      <c r="I314" s="76"/>
    </row>
    <row r="315" spans="9:9" x14ac:dyDescent="0.3">
      <c r="I315" s="76"/>
    </row>
    <row r="316" spans="9:9" x14ac:dyDescent="0.3">
      <c r="I316" s="76"/>
    </row>
    <row r="317" spans="9:9" x14ac:dyDescent="0.3">
      <c r="I317" s="76"/>
    </row>
    <row r="318" spans="9:9" x14ac:dyDescent="0.3">
      <c r="I318" s="76"/>
    </row>
    <row r="319" spans="9:9" x14ac:dyDescent="0.3">
      <c r="I319" s="76"/>
    </row>
    <row r="320" spans="9:9" x14ac:dyDescent="0.3">
      <c r="I320" s="76"/>
    </row>
    <row r="321" spans="9:9" x14ac:dyDescent="0.3">
      <c r="I321" s="76"/>
    </row>
    <row r="322" spans="9:9" x14ac:dyDescent="0.3">
      <c r="I322" s="76"/>
    </row>
    <row r="323" spans="9:9" x14ac:dyDescent="0.3">
      <c r="I323" s="76"/>
    </row>
    <row r="324" spans="9:9" x14ac:dyDescent="0.3">
      <c r="I324" s="76"/>
    </row>
    <row r="325" spans="9:9" x14ac:dyDescent="0.3">
      <c r="I325" s="76"/>
    </row>
    <row r="326" spans="9:9" x14ac:dyDescent="0.3">
      <c r="I326" s="76"/>
    </row>
    <row r="327" spans="9:9" x14ac:dyDescent="0.3">
      <c r="I327" s="76"/>
    </row>
    <row r="328" spans="9:9" x14ac:dyDescent="0.3">
      <c r="I328" s="76"/>
    </row>
    <row r="329" spans="9:9" x14ac:dyDescent="0.3">
      <c r="I329" s="76"/>
    </row>
    <row r="330" spans="9:9" x14ac:dyDescent="0.3">
      <c r="I330" s="76"/>
    </row>
    <row r="331" spans="9:9" x14ac:dyDescent="0.3">
      <c r="I331" s="76"/>
    </row>
    <row r="332" spans="9:9" x14ac:dyDescent="0.3">
      <c r="I332" s="76"/>
    </row>
    <row r="333" spans="9:9" x14ac:dyDescent="0.3">
      <c r="I333" s="76"/>
    </row>
    <row r="334" spans="9:9" x14ac:dyDescent="0.3">
      <c r="I334" s="76"/>
    </row>
    <row r="335" spans="9:9" x14ac:dyDescent="0.3">
      <c r="I335" s="76"/>
    </row>
    <row r="336" spans="9:9" x14ac:dyDescent="0.3">
      <c r="I336" s="76"/>
    </row>
    <row r="337" spans="9:9" x14ac:dyDescent="0.3">
      <c r="I337" s="76"/>
    </row>
    <row r="338" spans="9:9" x14ac:dyDescent="0.3">
      <c r="I338" s="76"/>
    </row>
    <row r="339" spans="9:9" x14ac:dyDescent="0.3">
      <c r="I339" s="76"/>
    </row>
    <row r="340" spans="9:9" x14ac:dyDescent="0.3">
      <c r="I340" s="76"/>
    </row>
    <row r="341" spans="9:9" x14ac:dyDescent="0.3">
      <c r="I341" s="76"/>
    </row>
    <row r="342" spans="9:9" x14ac:dyDescent="0.3">
      <c r="I342" s="76"/>
    </row>
    <row r="343" spans="9:9" x14ac:dyDescent="0.3">
      <c r="I343" s="76"/>
    </row>
    <row r="344" spans="9:9" x14ac:dyDescent="0.3">
      <c r="I344" s="76"/>
    </row>
    <row r="345" spans="9:9" x14ac:dyDescent="0.3">
      <c r="I345" s="76"/>
    </row>
    <row r="346" spans="9:9" x14ac:dyDescent="0.3">
      <c r="I346" s="76"/>
    </row>
    <row r="347" spans="9:9" x14ac:dyDescent="0.3">
      <c r="I347" s="76"/>
    </row>
    <row r="348" spans="9:9" x14ac:dyDescent="0.3">
      <c r="I348" s="76"/>
    </row>
    <row r="349" spans="9:9" x14ac:dyDescent="0.3">
      <c r="I349" s="76"/>
    </row>
    <row r="350" spans="9:9" x14ac:dyDescent="0.3">
      <c r="I350" s="76"/>
    </row>
    <row r="351" spans="9:9" x14ac:dyDescent="0.3">
      <c r="I351" s="76"/>
    </row>
    <row r="352" spans="9:9" x14ac:dyDescent="0.3">
      <c r="I352" s="76"/>
    </row>
    <row r="353" spans="9:9" x14ac:dyDescent="0.3">
      <c r="I353" s="76"/>
    </row>
    <row r="354" spans="9:9" x14ac:dyDescent="0.3">
      <c r="I354" s="76"/>
    </row>
    <row r="355" spans="9:9" x14ac:dyDescent="0.3">
      <c r="I355" s="76"/>
    </row>
    <row r="356" spans="9:9" x14ac:dyDescent="0.3">
      <c r="I356" s="76"/>
    </row>
    <row r="357" spans="9:9" x14ac:dyDescent="0.3">
      <c r="I357" s="76"/>
    </row>
    <row r="358" spans="9:9" x14ac:dyDescent="0.3">
      <c r="I358" s="76"/>
    </row>
    <row r="359" spans="9:9" x14ac:dyDescent="0.3">
      <c r="I359" s="76"/>
    </row>
    <row r="360" spans="9:9" x14ac:dyDescent="0.3">
      <c r="I360" s="76"/>
    </row>
    <row r="361" spans="9:9" x14ac:dyDescent="0.3">
      <c r="I361" s="76"/>
    </row>
    <row r="362" spans="9:9" x14ac:dyDescent="0.3">
      <c r="I362" s="76"/>
    </row>
    <row r="363" spans="9:9" x14ac:dyDescent="0.3">
      <c r="I363" s="76"/>
    </row>
    <row r="364" spans="9:9" x14ac:dyDescent="0.3">
      <c r="I364" s="76"/>
    </row>
    <row r="365" spans="9:9" x14ac:dyDescent="0.3">
      <c r="I365" s="76"/>
    </row>
    <row r="366" spans="9:9" x14ac:dyDescent="0.3">
      <c r="I366" s="76"/>
    </row>
    <row r="367" spans="9:9" x14ac:dyDescent="0.3">
      <c r="I367" s="76"/>
    </row>
    <row r="368" spans="9:9" x14ac:dyDescent="0.3">
      <c r="I368" s="76"/>
    </row>
    <row r="369" spans="9:9" x14ac:dyDescent="0.3">
      <c r="I369" s="76"/>
    </row>
    <row r="370" spans="9:9" x14ac:dyDescent="0.3">
      <c r="I370" s="76"/>
    </row>
    <row r="371" spans="9:9" x14ac:dyDescent="0.3">
      <c r="I371" s="76"/>
    </row>
    <row r="372" spans="9:9" x14ac:dyDescent="0.3">
      <c r="I372" s="76"/>
    </row>
    <row r="373" spans="9:9" x14ac:dyDescent="0.3">
      <c r="I373" s="76"/>
    </row>
    <row r="374" spans="9:9" x14ac:dyDescent="0.3">
      <c r="I374" s="76"/>
    </row>
  </sheetData>
  <mergeCells count="3">
    <mergeCell ref="A2:E2"/>
    <mergeCell ref="A279:C279"/>
    <mergeCell ref="A1:I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shinkarenko</cp:lastModifiedBy>
  <cp:lastPrinted>2020-04-09T08:23:26Z</cp:lastPrinted>
  <dcterms:created xsi:type="dcterms:W3CDTF">2014-10-28T05:18:55Z</dcterms:created>
  <dcterms:modified xsi:type="dcterms:W3CDTF">2024-05-20T01:00:39Z</dcterms:modified>
</cp:coreProperties>
</file>