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Расходы прогр - непрогр" sheetId="1" state="visible" r:id="rId2"/>
    <sheet name="Лист2" sheetId="2" state="visible" r:id="rId3"/>
  </sheets>
  <definedNames>
    <definedName function="false" hidden="false" localSheetId="0" name="_xlnm.Print_Area" vbProcedure="false">'Расходы прогр - непрогр'!$A$1:$I$30</definedName>
    <definedName function="false" hidden="false" localSheetId="0" name="_xlnm.Print_Titles" vbProcedure="false">'Расходы прогр - непрогр'!$2:$2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<sst xmlns="http://schemas.openxmlformats.org/spreadsheetml/2006/main" count="153" uniqueCount="153">
  <si>
    <t xml:space="preserve">Сведения об исполнении бюджета Партизанского муниципального округа по расходам в разрезе муниципальных программ и непрограммных направлений деятельности за 9 месяцев 2024 года по состоянию на 01.10.2024
</t>
  </si>
  <si>
    <t xml:space="preserve">Наименование муниципальных программ (непрограммных направлений деятельности органов государственной власти)</t>
  </si>
  <si>
    <t xml:space="preserve">Код целевой статьи</t>
  </si>
  <si>
    <t xml:space="preserve">Утверждено Решением Думы ПМО от 14.12.2023 № 110 (в редакции Решения Думы ПМО от 26.08.2024 № 220), руб.</t>
  </si>
  <si>
    <t xml:space="preserve">План по сводной бюджетной росписи, действующей на конец отчетного периода (по состоянию на 01.10.2024), руб.
Источник: Форма по ОКУД 0503117</t>
  </si>
  <si>
    <t xml:space="preserve">Фактически исполнено за 9 месяцев 2024 года, руб.
(по состоянию на 01.10.2024)</t>
  </si>
  <si>
    <r>
      <rPr>
        <sz val="11"/>
        <color rgb="FF000000"/>
        <rFont val="Times New Roman"/>
        <family val="1"/>
        <charset val="1"/>
      </rPr>
      <t xml:space="preserve">% исполнения годового плана за 9 месяцев 2024 года 
</t>
    </r>
    <r>
      <rPr>
        <b val="true"/>
        <sz val="11"/>
        <color rgb="FF000000"/>
        <rFont val="Times New Roman"/>
        <family val="1"/>
        <charset val="204"/>
      </rPr>
      <t xml:space="preserve">по Решению о бюджете </t>
    </r>
    <r>
      <rPr>
        <sz val="11"/>
        <color rgb="FF000000"/>
        <rFont val="Times New Roman"/>
        <family val="1"/>
        <charset val="1"/>
      </rPr>
      <t xml:space="preserve">(по состоянию на 01.10.2024), %</t>
    </r>
  </si>
  <si>
    <r>
      <rPr>
        <sz val="11"/>
        <color rgb="FF000000"/>
        <rFont val="Times New Roman"/>
        <family val="1"/>
        <charset val="1"/>
      </rPr>
      <t xml:space="preserve">% исполнения годового плана
</t>
    </r>
    <r>
      <rPr>
        <b val="true"/>
        <sz val="11"/>
        <color rgb="FF000000"/>
        <rFont val="Times New Roman"/>
        <family val="1"/>
        <charset val="204"/>
      </rPr>
      <t xml:space="preserve">по плану по сводной бюджетной росписи</t>
    </r>
    <r>
      <rPr>
        <sz val="11"/>
        <color rgb="FF000000"/>
        <rFont val="Times New Roman"/>
        <family val="1"/>
        <charset val="1"/>
      </rPr>
      <t xml:space="preserve"> по состоянию на 01.10.2024, %</t>
    </r>
  </si>
  <si>
    <t xml:space="preserve">Фактически исполнено за 9 месяцев 2023 года, руб.
(по состоянию на 01.10.2023)</t>
  </si>
  <si>
    <t xml:space="preserve">Темп роста к соответствующему периоду прошлого года, %</t>
  </si>
  <si>
    <t xml:space="preserve">Муниципальная программа  "Развитие муниципальной службы в администрации Партизанского муниципального округа Приморского края на 2022-2026 годы"</t>
  </si>
  <si>
    <t xml:space="preserve">0100000000</t>
  </si>
  <si>
    <t xml:space="preserve">Мероприятия муниципальной программы  "Развитие муниципальной службы в администрации Партизанского муниципального округа Приморского края на 2022-2026 годы"</t>
  </si>
  <si>
    <t xml:space="preserve">0190000000</t>
  </si>
  <si>
    <t xml:space="preserve">Муниципальная программа "Развитие образования Партизанского муниципального округа" на 2022-2027 годы </t>
  </si>
  <si>
    <t xml:space="preserve">0200000000</t>
  </si>
  <si>
    <t xml:space="preserve">Подпрограмма "Развитие системы дошкольного образования" </t>
  </si>
  <si>
    <t xml:space="preserve">0210000000</t>
  </si>
  <si>
    <t xml:space="preserve">Подпрограмма "Развитие системы общего образования"</t>
  </si>
  <si>
    <t xml:space="preserve">0220000000</t>
  </si>
  <si>
    <t xml:space="preserve">Подпрограмма "Развитие системы дополнительного образования, отдыха, оздоровления и занятости детей и подростков"</t>
  </si>
  <si>
    <t xml:space="preserve">0230000000</t>
  </si>
  <si>
    <t xml:space="preserve">Подпрограмма «Содействие созданию в Партизанском муниципальном округе новых мест в общеобразовательных учреждениях» </t>
  </si>
  <si>
    <t xml:space="preserve">0240000000</t>
  </si>
  <si>
    <t xml:space="preserve">Подпрограмма «Совершенствование организации питания в образовательных учреждениях Партизанского муниципального округа» </t>
  </si>
  <si>
    <t xml:space="preserve">0250000000</t>
  </si>
  <si>
    <t xml:space="preserve">Подпрограмма «Развитие и поддержка педагогических кадров» </t>
  </si>
  <si>
    <t xml:space="preserve">0260000000</t>
  </si>
  <si>
    <t xml:space="preserve">Мероприятия муниципальной программы "Развитие образования Партизанского муниципального округа" на 2022-2027 годы </t>
  </si>
  <si>
    <t xml:space="preserve">0290000000</t>
  </si>
  <si>
    <t xml:space="preserve">Муниципальная программа "Развитие культуры Партизанского муниципального округа Приморского края" на 2021-2027 годы </t>
  </si>
  <si>
    <t xml:space="preserve">0300000000</t>
  </si>
  <si>
    <t xml:space="preserve">Подпрограмма "Развитие системы дополнительного образования в области культуры Партизанского муниципального округа Приморского края"</t>
  </si>
  <si>
    <t xml:space="preserve">0310000000</t>
  </si>
  <si>
    <t xml:space="preserve">Подпрограмма "Развитие учреждений культуры Партизанского муниципального округа Приморского края" </t>
  </si>
  <si>
    <t xml:space="preserve">0320000000</t>
  </si>
  <si>
    <t xml:space="preserve">Подпрограмма "Организация трудоустройства детей и подростков в учреждениях культуры Партизанского муниципального округа Приморского края"</t>
  </si>
  <si>
    <t xml:space="preserve">0330000000</t>
  </si>
  <si>
    <t xml:space="preserve">Мероприятия муниципальной программы "Развитие культуры Партизанского муниципального округа Приморского края" на 2021-2027 годы </t>
  </si>
  <si>
    <t xml:space="preserve">0390000000</t>
  </si>
  <si>
    <t xml:space="preserve">Муниципальная программа "Социальная поддержка населения Партизанского муниципального округа Приморского края" на 2021-2025 годы</t>
  </si>
  <si>
    <t xml:space="preserve">0500000000</t>
  </si>
  <si>
    <t xml:space="preserve">Мероприятия муниципальной программы "Социальная поддержка населения Партизанского муниципального округа Приморского края" на 2021-2025 годы</t>
  </si>
  <si>
    <t xml:space="preserve">0590000000</t>
  </si>
  <si>
    <t xml:space="preserve">Муниципальная программа "Защита населения и территории от чрезвычайных ситуаций, обеспечение пожарной безопасности Партизанского муниципального округа" на 2024-2026 годы</t>
  </si>
  <si>
    <t xml:space="preserve">0600000000</t>
  </si>
  <si>
    <t xml:space="preserve">Мероприятия муниципальной программы "Защита населения и территории от чрезвычайных ситуаций, обеспечение пожарной безопасности Партизанского муниципального округа" на 2024-2026 годы</t>
  </si>
  <si>
    <t xml:space="preserve">0690000000</t>
  </si>
  <si>
    <t xml:space="preserve">Муниципальная программа "Информационное общество Партизанского муниципального округа" на 2021-2026 годы</t>
  </si>
  <si>
    <t xml:space="preserve">0700000000</t>
  </si>
  <si>
    <t xml:space="preserve">Мероприятия муниципальной программы "Информационное общество Партизанского муниципального округа" на 2021-2026 годы</t>
  </si>
  <si>
    <t xml:space="preserve">0790000000</t>
  </si>
  <si>
    <t xml:space="preserve">Муниципальная программа "Развитие транспортного комплекса Партизанского муниципального округа" на 2021-2025 годы</t>
  </si>
  <si>
    <t xml:space="preserve">0800000000</t>
  </si>
  <si>
    <t xml:space="preserve">Подпрограмма "Развитие транспортного комплекса в Партизанском муниципальном округе на 2021-2025 годы"</t>
  </si>
  <si>
    <t xml:space="preserve">0810000000</t>
  </si>
  <si>
    <t xml:space="preserve">Подпрограмма "Развитие дорожной отрасли в Партизанском муниципальном округе" на 2021-2025 годы</t>
  </si>
  <si>
    <t xml:space="preserve">0820000000</t>
  </si>
  <si>
    <t xml:space="preserve">Подпрограмма "Повышение безопасности дорожного движения в Партизанском муниципальном округе" на 2021-2025 годы"</t>
  </si>
  <si>
    <t xml:space="preserve">0830000000</t>
  </si>
  <si>
    <t xml:space="preserve">Муниципальная программа "Экономическое развитие Партизанского муниципального округа на 2021-2025 годы"</t>
  </si>
  <si>
    <t xml:space="preserve">0900000000</t>
  </si>
  <si>
    <t xml:space="preserve">Мероприятия муниципальной программы "Экономическое развитие Партизанского муниципального округа на 2021-2025 годы"</t>
  </si>
  <si>
    <t xml:space="preserve">0990000000</t>
  </si>
  <si>
    <t xml:space="preserve">Муниципальная программа "Противодействие коррупции в Партизанском муниципальном округе на 2024-2026 годы"</t>
  </si>
  <si>
    <t xml:space="preserve">1000000000</t>
  </si>
  <si>
    <t xml:space="preserve">Мероприятия муниципальной программы "Противодействие коррупции в Партизанском муниципальном округе на 2024-2026 годы"</t>
  </si>
  <si>
    <t xml:space="preserve">1090000000</t>
  </si>
  <si>
    <t xml:space="preserve">Муниципальная программа "Улучшение условий труда в муниципальных учреждениях Партизанского муниципального округа на 2022-2026 годы"</t>
  </si>
  <si>
    <t xml:space="preserve">1100000000</t>
  </si>
  <si>
    <t xml:space="preserve">Мероприятия муниципальной программы "Улучшение условий труда в муниципальных учреждениях Партизанского муниципального округа на 2022-2026 годы"</t>
  </si>
  <si>
    <t xml:space="preserve">1190000000</t>
  </si>
  <si>
    <t xml:space="preserve">Муниципальная программа "Реализация Стратегии государственной молодежной политики на территории Партизанского муниципального округа" на 2021-2025 годы</t>
  </si>
  <si>
    <t xml:space="preserve">1200000000</t>
  </si>
  <si>
    <t xml:space="preserve">Мероприятия муниципальной программы "Реализация Стратегии государственной молодежной политики на территории Партизанского муниципального округа" на 2021-2025 годы</t>
  </si>
  <si>
    <t xml:space="preserve">1290000000</t>
  </si>
  <si>
    <t xml:space="preserve">Муниципальная программа "Доступная среда" Партизанского муниципального округа Приморского края на 2022-2024 годы</t>
  </si>
  <si>
    <t xml:space="preserve">1300000000</t>
  </si>
  <si>
    <t xml:space="preserve">Мероприятия муниципальной программы "Доступная среда" Партизанского муниципального округа Приморского края на 2022-2024 годы</t>
  </si>
  <si>
    <t xml:space="preserve">1390000000</t>
  </si>
  <si>
    <t xml:space="preserve">Муниципальная программа "Развитие физической культуры и спорта на территории Партизанского муниципального округа" на 2021-2026 годы</t>
  </si>
  <si>
    <t xml:space="preserve">1400000000</t>
  </si>
  <si>
    <t xml:space="preserve">Мероприятия муниципальной программы  "Развитие физической культуры и спорта на территории Партизанского муниципального округа" на 2021-2026 годы</t>
  </si>
  <si>
    <t xml:space="preserve">1490000000</t>
  </si>
  <si>
    <t xml:space="preserve">Муниципальная программа "Развитие архивного дела в Партизанском муниципальном округе" на 2024-2028 годы</t>
  </si>
  <si>
    <t xml:space="preserve">1500000000</t>
  </si>
  <si>
    <t xml:space="preserve">Мероприятия муниципальной программы "Развитие архивного дела в Партизанском муниципальном округе" на 2024-2028 годы</t>
  </si>
  <si>
    <t xml:space="preserve">1590000000</t>
  </si>
  <si>
    <t xml:space="preserve">Муниципальная программа "Патриотическое воспитание граждан Партизанского муниципального округа на 2021-2025 годы"</t>
  </si>
  <si>
    <t xml:space="preserve">1600000000</t>
  </si>
  <si>
    <t xml:space="preserve">Мероприятия муниципальной программы "Патриотическое воспитание граждан Партизанского муниципального округа на 2021-2025 годы"</t>
  </si>
  <si>
    <t xml:space="preserve">1690000000</t>
  </si>
  <si>
    <t xml:space="preserve">Муниципальная программа "Развитие малого и среднего предпринимательства в Партизанском муниципальном округе" на 2022-2027 годы</t>
  </si>
  <si>
    <t xml:space="preserve">1700000000</t>
  </si>
  <si>
    <t xml:space="preserve">Мероприятия муниципальной программы "Развитие малого и среднего предпринимательства в Партизанском муниципальном округе" на 2022-2027 годы</t>
  </si>
  <si>
    <t xml:space="preserve">1790000000</t>
  </si>
  <si>
    <t xml:space="preserve">Муниципальная программа "Проведение мероприятий по строительству, реконструкции, ремонту объектов коммунального назначения и электросетей, проектным работам в Партизанском муниципальном округе на 2024-2026 годы"</t>
  </si>
  <si>
    <t xml:space="preserve">1800000000</t>
  </si>
  <si>
    <t xml:space="preserve">Мероприятия муниципальной программы "Проведение мероприятий по строительству, реконструкции, ремонту объектов коммунального назначения и электросетей, проектным работам в Партизанском муниципальном округе на 2024-2026 годы"</t>
  </si>
  <si>
    <t xml:space="preserve">1890000000</t>
  </si>
  <si>
    <t xml:space="preserve">Муниципальная программа "Обеспечение жильем молодых семей Партизанского муниципального округа" на 2021-2026 годы</t>
  </si>
  <si>
    <t xml:space="preserve">1900000000</t>
  </si>
  <si>
    <t xml:space="preserve">Мероприятия муниципальной программы "Обеспечение жильем молодых семей Партизанского муниципального округа" на 2021-2026 годы</t>
  </si>
  <si>
    <t xml:space="preserve">1990000000</t>
  </si>
  <si>
    <t xml:space="preserve">Муниципальная программа "Устойчивое развитие сельских территорий Партизанского муниципального округа на 2021-2025 годы" </t>
  </si>
  <si>
    <t xml:space="preserve">2000000000</t>
  </si>
  <si>
    <t xml:space="preserve">Мероприятия муниципальной программы "Устойчивое развитие сельских территорий Партизанского муниципального округа на 2021-2025 годы" </t>
  </si>
  <si>
    <t xml:space="preserve">2090000000</t>
  </si>
  <si>
    <t xml:space="preserve">Муниципальная программа "Комплексная безопасность образовательных учреждений Партизанского муниципального округа" на 2022-2025 годы </t>
  </si>
  <si>
    <t xml:space="preserve">2300000000</t>
  </si>
  <si>
    <t xml:space="preserve">Мероприятия муниципальной программы "Комплексная безопасность образовательных учреждений Партизанского муниципального района" на 2022-2025 годы</t>
  </si>
  <si>
    <t xml:space="preserve">2390000000</t>
  </si>
  <si>
    <t xml:space="preserve">Муниципальная программа "Проведение мероприятий по строительству, реконструкции, ремонту и содержанию объектов муниципального жилищного фонда, переселению граждан из аварийного жилищного фонда в Партизанском муниципальном округе на 2023-2027 годы"</t>
  </si>
  <si>
    <t xml:space="preserve">2500000000</t>
  </si>
  <si>
    <t xml:space="preserve">Мероприятия муниципальной программы  "Проведение мероприятий по строительству, реконструкции, ремонту и содержанию объектов муниципального жилищного фонда, переселению граждан из аварийного жилищного фонда в Партизанском муниципальном округе на 2023-2027 годы"</t>
  </si>
  <si>
    <t xml:space="preserve">2590000000</t>
  </si>
  <si>
    <t xml:space="preserve">Муниципальная программа "Развитие внутреннего и въездного туризма в Партизанском муниципальном округе на 2021-2026 годы" </t>
  </si>
  <si>
    <t xml:space="preserve">2600000000</t>
  </si>
  <si>
    <t xml:space="preserve">Мероприятия муниципальной программы "Развитие внутреннего и въездного туризма в Партизанском муниципальном округе на 2021-2026 годы" </t>
  </si>
  <si>
    <t xml:space="preserve">2690000000</t>
  </si>
  <si>
    <t xml:space="preserve">Муниципальная программа «Профилактика терроризма, экстремизма, наркомании и алкоголизма, предупреждение безнадзорности, беспризорности и правонарушений среди несовершеннолетних на территории Партизанского муниципального округа» на 2022-2025 годы</t>
  </si>
  <si>
    <t xml:space="preserve">2800000000</t>
  </si>
  <si>
    <t xml:space="preserve">Мероприятия муниципальной программы «Профилактика терроризма, экстремизма, наркомании и алкоголизма, предупреждение безнадзорности, беспризорности и правонарушений среди несовершеннолетних на территории Партизанского муниципального округа» на 2022-2025 годы</t>
  </si>
  <si>
    <t xml:space="preserve">2890000000</t>
  </si>
  <si>
    <t xml:space="preserve">Муниципальная программа «Укрепление общественного здоровья населения Партизанского муниципального округа Приморского края» на 2021-2024 годы</t>
  </si>
  <si>
    <t xml:space="preserve">2900000000</t>
  </si>
  <si>
    <t xml:space="preserve">Мероприятия муниципальной программы «Укрепление общественного здоровья населения Партизанского муниципального округа Приморского края» на 2021-2024 годы</t>
  </si>
  <si>
    <t xml:space="preserve">2990000000</t>
  </si>
  <si>
    <t xml:space="preserve">Муниципальная программа "Проведение мероприятий по обеспечению детей-сирот, детей, оставшихся без попечения родителей, лиц из числа детей-сирот и детей, оставшихся без попечения родителей, жилыми помещениями в Партизанском муниципальном округе на 2023-2027 годы</t>
  </si>
  <si>
    <t xml:space="preserve">3000000000</t>
  </si>
  <si>
    <t xml:space="preserve">Мероприятия муниципальной программы  "Проведение мероприятий по обеспечению детей-сирот, детей, оставшихся без попечения родителей, лиц из числа детей-сирот и детей, оставшихся без попечения родителей, жилыми помещениями в Партизанском муниципальном округе" на 2023-2027 годы</t>
  </si>
  <si>
    <t xml:space="preserve">3090000000</t>
  </si>
  <si>
    <t xml:space="preserve">Муниципальная программа "Формирование современной городской среды Партизанского муниципального округа" на 2024-2027 годы</t>
  </si>
  <si>
    <t xml:space="preserve">3100000000</t>
  </si>
  <si>
    <t xml:space="preserve">Подпрограмма "Формирование современной городской среды Партизанского муниципального округа" на 2024-2027 годы</t>
  </si>
  <si>
    <t xml:space="preserve">3110000000</t>
  </si>
  <si>
    <t xml:space="preserve">Подпрограмма "Благоустройство территорий, детских и спортивных площадок Партизанского муниципального округа" на 2024-2027 годы</t>
  </si>
  <si>
    <t xml:space="preserve">3120000000</t>
  </si>
  <si>
    <t xml:space="preserve">Муниципальная программа "Создание условий для развития услуг широкополосного доступа к информационно-телекоммуникационной сети Интернет и обеспечения услугами связи малочисленных и труднодоступных населенных пунктов Партизанского муниципального округа" на 2023-2028 годы</t>
  </si>
  <si>
    <t xml:space="preserve">3200000000</t>
  </si>
  <si>
    <t xml:space="preserve">Мероприятия муниципальной программы "Создание условий для развития услуг широкополосного доступа к информационно-телекоммуникационной сети Интернет и обеспечения услугами связи малочисленных и труднодоступных населенных пунктов Партизанского муниципального округа" на 2023-2028 годы</t>
  </si>
  <si>
    <t xml:space="preserve">3290000000</t>
  </si>
  <si>
    <t xml:space="preserve">Муниципальная программа "Территория комфорта на 2024 - 2028 годы"</t>
  </si>
  <si>
    <t xml:space="preserve">3300000000</t>
  </si>
  <si>
    <t xml:space="preserve">Мероприятия муниципальной программы "Территория комфорта на 2024 - 2028 годы"</t>
  </si>
  <si>
    <t xml:space="preserve">3390000000</t>
  </si>
  <si>
    <t xml:space="preserve">Итого по муниципальным программам</t>
  </si>
  <si>
    <t xml:space="preserve">0000000000</t>
  </si>
  <si>
    <t xml:space="preserve">Непрограммные направления деятельности органов местного самоуправления</t>
  </si>
  <si>
    <t xml:space="preserve">9900000000</t>
  </si>
  <si>
    <t xml:space="preserve">Мероприятия непрограммных направлений деятельности органов местного самоуправления</t>
  </si>
  <si>
    <t xml:space="preserve">9990000000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</si>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</sst>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.00"/>
    <numFmt numFmtId="166" formatCode="@"/>
    <numFmt numFmtId="167" formatCode="0.00%"/>
    <numFmt numFmtId="168" formatCode="#,##0.0"/>
  </numFmts>
  <fonts count="14">
    <font>
      <sz val="12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rgb="FF000000"/>
      <name val="Arial CYR"/>
      <family val="0"/>
      <charset val="1"/>
    </font>
    <font>
      <sz val="10"/>
      <name val="Arial"/>
      <family val="2"/>
      <charset val="1"/>
    </font>
    <font>
      <sz val="10"/>
      <name val="Arial"/>
      <family val="2"/>
      <charset val="204"/>
    </font>
    <font>
      <b val="true"/>
      <sz val="12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sz val="11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1"/>
    </font>
    <font>
      <sz val="12"/>
      <name val="Times New Roman"/>
      <family val="1"/>
      <charset val="1"/>
    </font>
    <font>
      <b val="true"/>
      <sz val="12"/>
      <color rgb="FF000000"/>
      <name val="Tinos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2" borderId="1" applyFont="true" applyBorder="true" applyAlignment="true" applyProtection="true">
      <alignment horizontal="right" vertical="top" textRotation="0" wrapText="false" indent="0" shrinkToFit="tru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right" vertical="bottom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1" xfId="2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6" fontId="7" fillId="0" borderId="1" xfId="0" applyFont="true" applyBorder="true" applyAlignment="true" applyProtection="true">
      <alignment horizontal="center" vertical="top" textRotation="0" wrapText="false" indent="0" shrinkToFit="true"/>
      <protection locked="true" hidden="false"/>
    </xf>
    <xf numFmtId="165" fontId="7" fillId="0" borderId="1" xfId="0" applyFont="true" applyBorder="true" applyAlignment="true" applyProtection="true">
      <alignment horizontal="right" vertical="top" textRotation="0" wrapText="false" indent="0" shrinkToFit="true"/>
      <protection locked="true" hidden="false"/>
    </xf>
    <xf numFmtId="167" fontId="7" fillId="0" borderId="1" xfId="0" applyFont="true" applyBorder="true" applyAlignment="true" applyProtection="true">
      <alignment horizontal="center" vertical="top" textRotation="0" wrapText="false" indent="0" shrinkToFit="true"/>
      <protection locked="true" hidden="false"/>
    </xf>
    <xf numFmtId="167" fontId="7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8" fontId="0" fillId="0" borderId="0" xfId="0" applyFont="fals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6" fontId="11" fillId="0" borderId="1" xfId="0" applyFont="true" applyBorder="true" applyAlignment="true" applyProtection="true">
      <alignment horizontal="center" vertical="top" textRotation="0" wrapText="false" indent="0" shrinkToFit="true"/>
      <protection locked="true" hidden="false"/>
    </xf>
    <xf numFmtId="165" fontId="11" fillId="0" borderId="1" xfId="0" applyFont="true" applyBorder="true" applyAlignment="true" applyProtection="true">
      <alignment horizontal="right" vertical="top" textRotation="0" wrapText="false" indent="0" shrinkToFit="true"/>
      <protection locked="true" hidden="false"/>
    </xf>
    <xf numFmtId="164" fontId="12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12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1" fillId="0" borderId="1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5" fontId="11" fillId="0" borderId="1" xfId="0" applyFont="true" applyBorder="true" applyAlignment="true" applyProtection="true">
      <alignment horizontal="general" vertical="top" textRotation="0" wrapText="false" indent="0" shrinkToFit="true"/>
      <protection locked="true" hidden="false"/>
    </xf>
    <xf numFmtId="165" fontId="7" fillId="0" borderId="1" xfId="0" applyFont="true" applyBorder="true" applyAlignment="true" applyProtection="true">
      <alignment horizontal="general" vertical="top" textRotation="0" wrapText="false" indent="0" shrinkToFit="true"/>
      <protection locked="true" hidden="false"/>
    </xf>
    <xf numFmtId="164" fontId="7" fillId="0" borderId="1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5" fontId="13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3" fillId="0" borderId="1" xfId="0" applyFont="true" applyBorder="true" applyAlignment="true" applyProtection="true">
      <alignment horizontal="general" vertical="bottom" textRotation="0" wrapText="false" indent="0" shrinkToFit="true"/>
      <protection locked="true" hidden="false"/>
    </xf>
    <xf numFmtId="167" fontId="13" fillId="0" borderId="1" xfId="0" applyFont="true" applyBorder="true" applyAlignment="true" applyProtection="true">
      <alignment horizontal="center" vertical="top" textRotation="0" wrapText="false" indent="0" shrinkToFit="true"/>
      <protection locked="true" hidden="false"/>
    </xf>
    <xf numFmtId="167" fontId="13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xl38" xfId="20"/>
    <cellStyle name="Обычный 2" xfId="21"/>
    <cellStyle name="Обычный 2 2 2" xfId="22"/>
    <cellStyle name="Обычный 4" xfId="23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J89"/>
  <sheetViews>
    <sheetView showFormulas="false" showGridLines="true" showRowColHeaders="true" showZeros="true" rightToLeft="false" tabSelected="true" showOutlineSymbols="true" defaultGridColor="true" view="normal" topLeftCell="A1" colorId="64" zoomScale="85" zoomScaleNormal="85" zoomScalePageLayoutView="100" workbookViewId="0">
      <pane xSplit="2" ySplit="2" topLeftCell="C73" activePane="bottomRight" state="frozen"/>
      <selection pane="topLeft" activeCell="A1" activeCellId="0" sqref="A1"/>
      <selection pane="topRight" activeCell="C1" activeCellId="0" sqref="C1"/>
      <selection pane="bottomLeft" activeCell="A73" activeCellId="0" sqref="A73"/>
      <selection pane="bottomRight" activeCell="F81" activeCellId="0" sqref="F81"/>
    </sheetView>
  </sheetViews>
  <sheetFormatPr defaultColWidth="11.00390625" defaultRowHeight="15.75" zeroHeight="false" outlineLevelRow="0" outlineLevelCol="0"/>
  <cols>
    <col collapsed="false" customWidth="true" hidden="false" outlineLevel="0" max="1" min="1" style="1" width="39.89"/>
    <col collapsed="false" customWidth="true" hidden="false" outlineLevel="0" max="2" min="2" style="1" width="16.37"/>
    <col collapsed="false" customWidth="true" hidden="false" outlineLevel="0" max="3" min="3" style="1" width="22"/>
    <col collapsed="false" customWidth="true" hidden="false" outlineLevel="0" max="4" min="4" style="1" width="16.82"/>
    <col collapsed="false" customWidth="true" hidden="false" outlineLevel="0" max="5" min="5" style="1" width="19.22"/>
    <col collapsed="false" customWidth="true" hidden="false" outlineLevel="0" max="6" min="6" style="1" width="15.62"/>
    <col collapsed="false" customWidth="true" hidden="false" outlineLevel="0" max="7" min="7" style="1" width="15.38"/>
    <col collapsed="false" customWidth="true" hidden="false" outlineLevel="0" max="8" min="8" style="1" width="15.88"/>
    <col collapsed="false" customWidth="true" hidden="false" outlineLevel="0" max="9" min="9" style="1" width="13.38"/>
  </cols>
  <sheetData>
    <row r="1" customFormat="false" ht="4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3"/>
    </row>
    <row r="2" s="1" customFormat="true" ht="184.5" hidden="false" customHeight="true" outlineLevel="0" collapsed="false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customFormat="false" ht="67.6" hidden="false" customHeight="false" outlineLevel="0" collapsed="false">
      <c r="A3" s="6" t="s">
        <v>10</v>
      </c>
      <c r="B3" s="7" t="s">
        <v>11</v>
      </c>
      <c r="C3" s="8" t="n">
        <f aca="false">C4</f>
        <v>610000</v>
      </c>
      <c r="D3" s="8" t="n">
        <f aca="false">D4</f>
        <v>610000</v>
      </c>
      <c r="E3" s="8" t="n">
        <f aca="false">E4</f>
        <v>219903</v>
      </c>
      <c r="F3" s="9" t="n">
        <f aca="false">E3/C3</f>
        <v>0.360496721311475</v>
      </c>
      <c r="G3" s="10" t="n">
        <f aca="false">E3/D3</f>
        <v>0.360496721311475</v>
      </c>
      <c r="H3" s="8" t="n">
        <f aca="false">H4</f>
        <v>291881.76</v>
      </c>
      <c r="I3" s="10" t="n">
        <f aca="false">E3/H3</f>
        <v>0.753397540154616</v>
      </c>
      <c r="J3" s="11"/>
    </row>
    <row r="4" customFormat="false" ht="67.6" hidden="false" customHeight="false" outlineLevel="0" collapsed="false">
      <c r="A4" s="12" t="s">
        <v>12</v>
      </c>
      <c r="B4" s="13" t="s">
        <v>13</v>
      </c>
      <c r="C4" s="14" t="n">
        <v>610000</v>
      </c>
      <c r="D4" s="14" t="n">
        <v>610000</v>
      </c>
      <c r="E4" s="14" t="n">
        <v>219903</v>
      </c>
      <c r="F4" s="9" t="n">
        <f aca="false">E4/C4</f>
        <v>0.360496721311475</v>
      </c>
      <c r="G4" s="10" t="n">
        <f aca="false">E4/D4</f>
        <v>0.360496721311475</v>
      </c>
      <c r="H4" s="14" t="n">
        <v>291881.76</v>
      </c>
      <c r="I4" s="10" t="n">
        <f aca="false">E4/H4</f>
        <v>0.753397540154616</v>
      </c>
      <c r="J4" s="11"/>
    </row>
    <row r="5" customFormat="false" ht="54.4" hidden="false" customHeight="false" outlineLevel="0" collapsed="false">
      <c r="A5" s="6" t="s">
        <v>14</v>
      </c>
      <c r="B5" s="7" t="s">
        <v>15</v>
      </c>
      <c r="C5" s="8" t="n">
        <f aca="false">C6+C7+C8+C9+C10+C11+C12</f>
        <v>1070396967.55</v>
      </c>
      <c r="D5" s="8" t="n">
        <f aca="false">D6+D7+D8+D9+D10+D11+D12</f>
        <v>1080182587.55</v>
      </c>
      <c r="E5" s="8" t="n">
        <f aca="false">E6+E7+E8+E9+E10+E11+E12</f>
        <v>824046965.29</v>
      </c>
      <c r="F5" s="9" t="n">
        <f aca="false">E5/C5</f>
        <v>0.769851737506448</v>
      </c>
      <c r="G5" s="10" t="n">
        <f aca="false">E5/D5</f>
        <v>0.762877475334101</v>
      </c>
      <c r="H5" s="8" t="n">
        <f aca="false">H6+H7+H8+H9+H10+H11+H12</f>
        <v>587882664.03</v>
      </c>
      <c r="I5" s="10" t="n">
        <f aca="false">E5/H5</f>
        <v>1.40172013177097</v>
      </c>
      <c r="J5" s="11"/>
    </row>
    <row r="6" customFormat="false" ht="28.05" hidden="false" customHeight="false" outlineLevel="0" collapsed="false">
      <c r="A6" s="12" t="s">
        <v>16</v>
      </c>
      <c r="B6" s="13" t="s">
        <v>17</v>
      </c>
      <c r="C6" s="14" t="n">
        <v>250360670</v>
      </c>
      <c r="D6" s="14" t="n">
        <v>250360670</v>
      </c>
      <c r="E6" s="14" t="n">
        <v>191321172.28</v>
      </c>
      <c r="F6" s="9" t="n">
        <f aca="false">E6/C6</f>
        <v>0.764182218716702</v>
      </c>
      <c r="G6" s="10" t="n">
        <f aca="false">E6/D6</f>
        <v>0.764182218716702</v>
      </c>
      <c r="H6" s="14" t="n">
        <v>161226585.37</v>
      </c>
      <c r="I6" s="10" t="n">
        <f aca="false">E6/H6</f>
        <v>1.1866602014856</v>
      </c>
      <c r="J6" s="11"/>
    </row>
    <row r="7" customFormat="false" ht="28.05" hidden="false" customHeight="false" outlineLevel="0" collapsed="false">
      <c r="A7" s="12" t="s">
        <v>18</v>
      </c>
      <c r="B7" s="13" t="s">
        <v>19</v>
      </c>
      <c r="C7" s="14" t="n">
        <v>695357189.65</v>
      </c>
      <c r="D7" s="14" t="n">
        <v>705142809.65</v>
      </c>
      <c r="E7" s="14" t="n">
        <v>540873622.57</v>
      </c>
      <c r="F7" s="9" t="n">
        <f aca="false">E7/C7</f>
        <v>0.777835665785296</v>
      </c>
      <c r="G7" s="10" t="n">
        <f aca="false">E7/D7</f>
        <v>0.767041250606334</v>
      </c>
      <c r="H7" s="14" t="n">
        <v>361216437.48</v>
      </c>
      <c r="I7" s="10" t="n">
        <f aca="false">E7/H7</f>
        <v>1.49736713628916</v>
      </c>
      <c r="J7" s="11"/>
    </row>
    <row r="8" customFormat="false" ht="54.4" hidden="false" customHeight="false" outlineLevel="0" collapsed="false">
      <c r="A8" s="12" t="s">
        <v>20</v>
      </c>
      <c r="B8" s="13" t="s">
        <v>21</v>
      </c>
      <c r="C8" s="14" t="n">
        <v>63686311.07</v>
      </c>
      <c r="D8" s="14" t="n">
        <v>63686311.07</v>
      </c>
      <c r="E8" s="14" t="n">
        <v>49465877.81</v>
      </c>
      <c r="F8" s="9" t="n">
        <f aca="false">E8/C8</f>
        <v>0.77671130544255</v>
      </c>
      <c r="G8" s="10" t="n">
        <f aca="false">E8/D8</f>
        <v>0.77671130544255</v>
      </c>
      <c r="H8" s="14" t="n">
        <v>34040591.76</v>
      </c>
      <c r="I8" s="10" t="n">
        <f aca="false">E8/H8</f>
        <v>1.45314388653272</v>
      </c>
      <c r="J8" s="11"/>
    </row>
    <row r="9" customFormat="false" ht="54.4" hidden="false" customHeight="false" outlineLevel="0" collapsed="false">
      <c r="A9" s="15" t="s">
        <v>22</v>
      </c>
      <c r="B9" s="13" t="s">
        <v>23</v>
      </c>
      <c r="C9" s="14" t="n">
        <v>8116807.74</v>
      </c>
      <c r="D9" s="14" t="n">
        <v>8116807.74</v>
      </c>
      <c r="E9" s="14" t="n">
        <v>555840</v>
      </c>
      <c r="F9" s="9" t="n">
        <f aca="false">E9/C9</f>
        <v>0.0684801239360143</v>
      </c>
      <c r="G9" s="10" t="n">
        <f aca="false">E9/D9</f>
        <v>0.0684801239360143</v>
      </c>
      <c r="H9" s="14" t="n">
        <v>0</v>
      </c>
      <c r="I9" s="10" t="e">
        <f aca="false">E9/H9</f>
        <v>#DIV/0!</v>
      </c>
      <c r="J9" s="11"/>
    </row>
    <row r="10" customFormat="false" ht="54.4" hidden="false" customHeight="false" outlineLevel="0" collapsed="false">
      <c r="A10" s="16" t="s">
        <v>24</v>
      </c>
      <c r="B10" s="13" t="s">
        <v>25</v>
      </c>
      <c r="C10" s="14" t="n">
        <v>5912511.62</v>
      </c>
      <c r="D10" s="14" t="n">
        <v>5912511.62</v>
      </c>
      <c r="E10" s="14" t="n">
        <v>4857507.57</v>
      </c>
      <c r="F10" s="9" t="n">
        <f aca="false">E10/C10</f>
        <v>0.821564147725092</v>
      </c>
      <c r="G10" s="10" t="n">
        <f aca="false">E10/D10</f>
        <v>0.821564147725092</v>
      </c>
      <c r="H10" s="14" t="n">
        <v>2213455.97</v>
      </c>
      <c r="I10" s="10" t="n">
        <f aca="false">E10/H10</f>
        <v>2.19453543952808</v>
      </c>
      <c r="J10" s="11"/>
    </row>
    <row r="11" customFormat="false" ht="28.05" hidden="false" customHeight="false" outlineLevel="0" collapsed="false">
      <c r="A11" s="16" t="s">
        <v>26</v>
      </c>
      <c r="B11" s="13" t="s">
        <v>27</v>
      </c>
      <c r="C11" s="14" t="n">
        <v>5225000</v>
      </c>
      <c r="D11" s="14" t="n">
        <v>5225000</v>
      </c>
      <c r="E11" s="14" t="n">
        <v>5225000</v>
      </c>
      <c r="F11" s="9" t="n">
        <f aca="false">E11/C11</f>
        <v>1</v>
      </c>
      <c r="G11" s="10" t="n">
        <f aca="false">E11/D11</f>
        <v>1</v>
      </c>
      <c r="H11" s="14" t="n">
        <v>4824966.77</v>
      </c>
      <c r="I11" s="10" t="n">
        <f aca="false">E11/H11</f>
        <v>1.08290901244901</v>
      </c>
      <c r="J11" s="11"/>
    </row>
    <row r="12" customFormat="false" ht="41.25" hidden="false" customHeight="false" outlineLevel="0" collapsed="false">
      <c r="A12" s="12" t="s">
        <v>28</v>
      </c>
      <c r="B12" s="13" t="s">
        <v>29</v>
      </c>
      <c r="C12" s="14" t="n">
        <v>41738477.47</v>
      </c>
      <c r="D12" s="14" t="n">
        <v>41738477.47</v>
      </c>
      <c r="E12" s="14" t="n">
        <v>31747945.06</v>
      </c>
      <c r="F12" s="9" t="n">
        <f aca="false">E12/C12</f>
        <v>0.760639749804463</v>
      </c>
      <c r="G12" s="10" t="n">
        <f aca="false">E12/D12</f>
        <v>0.760639749804463</v>
      </c>
      <c r="H12" s="14" t="n">
        <v>24360626.68</v>
      </c>
      <c r="I12" s="10" t="n">
        <f aca="false">E12/H12</f>
        <v>1.30324828983423</v>
      </c>
      <c r="J12" s="11"/>
    </row>
    <row r="13" customFormat="false" ht="54.4" hidden="false" customHeight="false" outlineLevel="0" collapsed="false">
      <c r="A13" s="6" t="s">
        <v>30</v>
      </c>
      <c r="B13" s="7" t="s">
        <v>31</v>
      </c>
      <c r="C13" s="8" t="n">
        <f aca="false">C14+C15+C16+C17</f>
        <v>158109301.51</v>
      </c>
      <c r="D13" s="8" t="n">
        <f aca="false">D14+D15+D16+D17</f>
        <v>158109301.51</v>
      </c>
      <c r="E13" s="8" t="n">
        <f aca="false">E14+E15+E16+E17</f>
        <v>102757787.34</v>
      </c>
      <c r="F13" s="9" t="n">
        <f aca="false">E13/C13</f>
        <v>0.649916142558513</v>
      </c>
      <c r="G13" s="10" t="n">
        <f aca="false">E13/D13</f>
        <v>0.649916142558513</v>
      </c>
      <c r="H13" s="8" t="n">
        <f aca="false">H14+H15+H16+H17</f>
        <v>72855295.17</v>
      </c>
      <c r="I13" s="10" t="n">
        <f aca="false">E13/H13</f>
        <v>1.41043677196319</v>
      </c>
      <c r="J13" s="11"/>
    </row>
    <row r="14" customFormat="false" ht="54.4" hidden="false" customHeight="false" outlineLevel="0" collapsed="false">
      <c r="A14" s="17" t="s">
        <v>32</v>
      </c>
      <c r="B14" s="13" t="s">
        <v>33</v>
      </c>
      <c r="C14" s="14" t="n">
        <v>22817000</v>
      </c>
      <c r="D14" s="14" t="n">
        <v>22817000</v>
      </c>
      <c r="E14" s="14" t="n">
        <v>15177920.45</v>
      </c>
      <c r="F14" s="9" t="n">
        <f aca="false">E14/C14</f>
        <v>0.665202281193847</v>
      </c>
      <c r="G14" s="10" t="n">
        <f aca="false">E14/D14</f>
        <v>0.665202281193847</v>
      </c>
      <c r="H14" s="14" t="n">
        <v>16922653.83</v>
      </c>
      <c r="I14" s="10" t="n">
        <f aca="false">E14/H14</f>
        <v>0.896899540844653</v>
      </c>
      <c r="J14" s="11"/>
    </row>
    <row r="15" customFormat="false" ht="41.25" hidden="false" customHeight="false" outlineLevel="0" collapsed="false">
      <c r="A15" s="12" t="s">
        <v>34</v>
      </c>
      <c r="B15" s="13" t="s">
        <v>35</v>
      </c>
      <c r="C15" s="14" t="n">
        <v>88552650.51</v>
      </c>
      <c r="D15" s="14" t="n">
        <v>88552650.51</v>
      </c>
      <c r="E15" s="14" t="n">
        <v>54511411.46</v>
      </c>
      <c r="F15" s="9" t="n">
        <f aca="false">E15/C15</f>
        <v>0.615581929462904</v>
      </c>
      <c r="G15" s="10" t="n">
        <f aca="false">E15/D15</f>
        <v>0.615581929462904</v>
      </c>
      <c r="H15" s="14" t="n">
        <v>29985230.75</v>
      </c>
      <c r="I15" s="10" t="n">
        <f aca="false">E15/H15</f>
        <v>1.81794203668084</v>
      </c>
      <c r="J15" s="11"/>
    </row>
    <row r="16" customFormat="false" ht="54.4" hidden="false" customHeight="false" outlineLevel="0" collapsed="false">
      <c r="A16" s="12" t="s">
        <v>36</v>
      </c>
      <c r="B16" s="13" t="s">
        <v>37</v>
      </c>
      <c r="C16" s="18" t="n">
        <v>165351</v>
      </c>
      <c r="D16" s="18" t="n">
        <v>165351</v>
      </c>
      <c r="E16" s="18" t="n">
        <v>165351</v>
      </c>
      <c r="F16" s="9" t="n">
        <f aca="false">E16/C16</f>
        <v>1</v>
      </c>
      <c r="G16" s="10" t="n">
        <f aca="false">E16/D16</f>
        <v>1</v>
      </c>
      <c r="H16" s="18" t="n">
        <v>117650</v>
      </c>
      <c r="I16" s="10" t="n">
        <f aca="false">E16/H16</f>
        <v>1.40544836379091</v>
      </c>
      <c r="J16" s="11"/>
    </row>
    <row r="17" customFormat="false" ht="54.4" hidden="false" customHeight="false" outlineLevel="0" collapsed="false">
      <c r="A17" s="12" t="s">
        <v>38</v>
      </c>
      <c r="B17" s="13" t="s">
        <v>39</v>
      </c>
      <c r="C17" s="14" t="n">
        <v>46574300</v>
      </c>
      <c r="D17" s="14" t="n">
        <v>46574300</v>
      </c>
      <c r="E17" s="14" t="n">
        <v>32903104.43</v>
      </c>
      <c r="F17" s="9" t="n">
        <f aca="false">E17/C17</f>
        <v>0.706464819224336</v>
      </c>
      <c r="G17" s="10" t="n">
        <f aca="false">E17/D17</f>
        <v>0.706464819224336</v>
      </c>
      <c r="H17" s="14" t="n">
        <v>25829760.59</v>
      </c>
      <c r="I17" s="10" t="n">
        <f aca="false">E17/H17</f>
        <v>1.27384473097821</v>
      </c>
      <c r="J17" s="11"/>
    </row>
    <row r="18" customFormat="false" ht="54.4" hidden="false" customHeight="false" outlineLevel="0" collapsed="false">
      <c r="A18" s="6" t="s">
        <v>40</v>
      </c>
      <c r="B18" s="7" t="s">
        <v>41</v>
      </c>
      <c r="C18" s="8" t="n">
        <f aca="false">C19</f>
        <v>9475474.3</v>
      </c>
      <c r="D18" s="8" t="n">
        <f aca="false">D19</f>
        <v>9475474.3</v>
      </c>
      <c r="E18" s="8" t="n">
        <f aca="false">E19</f>
        <v>6583011.46</v>
      </c>
      <c r="F18" s="9" t="n">
        <f aca="false">E18/C18</f>
        <v>0.694742157656425</v>
      </c>
      <c r="G18" s="10" t="n">
        <f aca="false">E18/D18</f>
        <v>0.694742157656425</v>
      </c>
      <c r="H18" s="8" t="n">
        <f aca="false">H19</f>
        <v>3924973.27</v>
      </c>
      <c r="I18" s="10" t="n">
        <f aca="false">E18/H18</f>
        <v>1.67721179410733</v>
      </c>
      <c r="J18" s="11"/>
    </row>
    <row r="19" customFormat="false" ht="54.4" hidden="false" customHeight="false" outlineLevel="0" collapsed="false">
      <c r="A19" s="12" t="s">
        <v>42</v>
      </c>
      <c r="B19" s="13" t="s">
        <v>43</v>
      </c>
      <c r="C19" s="14" t="n">
        <v>9475474.3</v>
      </c>
      <c r="D19" s="14" t="n">
        <v>9475474.3</v>
      </c>
      <c r="E19" s="14" t="n">
        <v>6583011.46</v>
      </c>
      <c r="F19" s="9" t="n">
        <f aca="false">E19/C19</f>
        <v>0.694742157656425</v>
      </c>
      <c r="G19" s="10" t="n">
        <f aca="false">E19/D19</f>
        <v>0.694742157656425</v>
      </c>
      <c r="H19" s="14" t="n">
        <v>3924973.27</v>
      </c>
      <c r="I19" s="10" t="n">
        <f aca="false">E19/H19</f>
        <v>1.67721179410733</v>
      </c>
      <c r="J19" s="11"/>
    </row>
    <row r="20" customFormat="false" ht="80.75" hidden="false" customHeight="false" outlineLevel="0" collapsed="false">
      <c r="A20" s="6" t="s">
        <v>44</v>
      </c>
      <c r="B20" s="7" t="s">
        <v>45</v>
      </c>
      <c r="C20" s="8" t="n">
        <f aca="false">C21</f>
        <v>19773000</v>
      </c>
      <c r="D20" s="8" t="n">
        <f aca="false">D21</f>
        <v>19773000</v>
      </c>
      <c r="E20" s="8" t="n">
        <f aca="false">E21</f>
        <v>10803582.68</v>
      </c>
      <c r="F20" s="9" t="n">
        <f aca="false">E20/C20</f>
        <v>0.546380553279725</v>
      </c>
      <c r="G20" s="10" t="n">
        <f aca="false">E20/D20</f>
        <v>0.546380553279725</v>
      </c>
      <c r="H20" s="8" t="n">
        <f aca="false">H21</f>
        <v>3594114.12</v>
      </c>
      <c r="I20" s="10" t="n">
        <f aca="false">E20/H20</f>
        <v>3.005909751135</v>
      </c>
      <c r="J20" s="11"/>
    </row>
    <row r="21" customFormat="false" ht="67.6" hidden="false" customHeight="false" outlineLevel="0" collapsed="false">
      <c r="A21" s="12" t="s">
        <v>46</v>
      </c>
      <c r="B21" s="13" t="s">
        <v>47</v>
      </c>
      <c r="C21" s="14" t="n">
        <v>19773000</v>
      </c>
      <c r="D21" s="14" t="n">
        <v>19773000</v>
      </c>
      <c r="E21" s="14" t="n">
        <v>10803582.68</v>
      </c>
      <c r="F21" s="9" t="n">
        <f aca="false">E21/C21</f>
        <v>0.546380553279725</v>
      </c>
      <c r="G21" s="10" t="n">
        <f aca="false">E21/D21</f>
        <v>0.546380553279725</v>
      </c>
      <c r="H21" s="14" t="n">
        <v>3594114.12</v>
      </c>
      <c r="I21" s="10" t="n">
        <f aca="false">E21/H21</f>
        <v>3.005909751135</v>
      </c>
      <c r="J21" s="11"/>
    </row>
    <row r="22" customFormat="false" ht="54.4" hidden="false" customHeight="false" outlineLevel="0" collapsed="false">
      <c r="A22" s="6" t="s">
        <v>48</v>
      </c>
      <c r="B22" s="7" t="s">
        <v>49</v>
      </c>
      <c r="C22" s="8" t="n">
        <f aca="false">C23</f>
        <v>6469000</v>
      </c>
      <c r="D22" s="8" t="n">
        <f aca="false">D23</f>
        <v>6469000</v>
      </c>
      <c r="E22" s="8" t="n">
        <f aca="false">E23</f>
        <v>4807616.3</v>
      </c>
      <c r="F22" s="9" t="n">
        <f aca="false">E22/C22</f>
        <v>0.743177662699026</v>
      </c>
      <c r="G22" s="10" t="n">
        <f aca="false">E22/D22</f>
        <v>0.743177662699026</v>
      </c>
      <c r="H22" s="8" t="n">
        <f aca="false">H23</f>
        <v>5178375.06</v>
      </c>
      <c r="I22" s="10" t="n">
        <f aca="false">E22/H22</f>
        <v>0.928402490027441</v>
      </c>
      <c r="J22" s="11"/>
    </row>
    <row r="23" customFormat="false" ht="41.25" hidden="false" customHeight="false" outlineLevel="0" collapsed="false">
      <c r="A23" s="12" t="s">
        <v>50</v>
      </c>
      <c r="B23" s="13" t="s">
        <v>51</v>
      </c>
      <c r="C23" s="14" t="n">
        <v>6469000</v>
      </c>
      <c r="D23" s="14" t="n">
        <v>6469000</v>
      </c>
      <c r="E23" s="14" t="n">
        <v>4807616.3</v>
      </c>
      <c r="F23" s="9" t="n">
        <f aca="false">E23/C23</f>
        <v>0.743177662699026</v>
      </c>
      <c r="G23" s="10" t="n">
        <f aca="false">E23/D23</f>
        <v>0.743177662699026</v>
      </c>
      <c r="H23" s="14" t="n">
        <v>5178375.06</v>
      </c>
      <c r="I23" s="10" t="n">
        <f aca="false">E23/H23</f>
        <v>0.928402490027441</v>
      </c>
      <c r="J23" s="11"/>
    </row>
    <row r="24" customFormat="false" ht="54.4" hidden="false" customHeight="false" outlineLevel="0" collapsed="false">
      <c r="A24" s="6" t="s">
        <v>52</v>
      </c>
      <c r="B24" s="7" t="s">
        <v>53</v>
      </c>
      <c r="C24" s="8" t="n">
        <f aca="false">C25+C26+C27</f>
        <v>205383274.04</v>
      </c>
      <c r="D24" s="8" t="n">
        <f aca="false">D25+D26+D27</f>
        <v>205383274.04</v>
      </c>
      <c r="E24" s="8" t="n">
        <f aca="false">E25+E26+E27</f>
        <v>31651068.5</v>
      </c>
      <c r="F24" s="9" t="n">
        <f aca="false">E24/C24</f>
        <v>0.154107332488213</v>
      </c>
      <c r="G24" s="10" t="n">
        <f aca="false">E24/D24</f>
        <v>0.154107332488213</v>
      </c>
      <c r="H24" s="8" t="n">
        <f aca="false">H25+H26+H27</f>
        <v>6466241.45</v>
      </c>
      <c r="I24" s="10" t="n">
        <f aca="false">E24/H24</f>
        <v>4.89481698831398</v>
      </c>
      <c r="J24" s="11"/>
    </row>
    <row r="25" customFormat="false" ht="41.25" hidden="false" customHeight="false" outlineLevel="0" collapsed="false">
      <c r="A25" s="12" t="s">
        <v>54</v>
      </c>
      <c r="B25" s="13" t="s">
        <v>55</v>
      </c>
      <c r="C25" s="14" t="n">
        <v>4564532.14</v>
      </c>
      <c r="D25" s="14" t="n">
        <v>4564532.14</v>
      </c>
      <c r="E25" s="14" t="n">
        <v>529193.76</v>
      </c>
      <c r="F25" s="9" t="n">
        <f aca="false">E25/C25</f>
        <v>0.115936035450941</v>
      </c>
      <c r="G25" s="10" t="n">
        <f aca="false">E25/D25</f>
        <v>0.115936035450941</v>
      </c>
      <c r="H25" s="14" t="n">
        <v>178465.92</v>
      </c>
      <c r="I25" s="10" t="n">
        <f aca="false">E25/H25</f>
        <v>2.96523706038666</v>
      </c>
      <c r="J25" s="11"/>
    </row>
    <row r="26" s="1" customFormat="true" ht="41.25" hidden="false" customHeight="false" outlineLevel="0" collapsed="false">
      <c r="A26" s="12" t="s">
        <v>56</v>
      </c>
      <c r="B26" s="13" t="s">
        <v>57</v>
      </c>
      <c r="C26" s="14" t="n">
        <v>199403741.9</v>
      </c>
      <c r="D26" s="14" t="n">
        <v>199403741.9</v>
      </c>
      <c r="E26" s="14" t="n">
        <v>31121874.74</v>
      </c>
      <c r="F26" s="9" t="n">
        <f aca="false">E26/C26</f>
        <v>0.15607467765378</v>
      </c>
      <c r="G26" s="10" t="n">
        <f aca="false">E26/D26</f>
        <v>0.15607467765378</v>
      </c>
      <c r="H26" s="14" t="n">
        <v>6214175.07</v>
      </c>
      <c r="I26" s="10" t="n">
        <f aca="false">E26/H26</f>
        <v>5.00820694451404</v>
      </c>
    </row>
    <row r="27" s="1" customFormat="true" ht="54.4" hidden="false" customHeight="false" outlineLevel="0" collapsed="false">
      <c r="A27" s="12" t="s">
        <v>58</v>
      </c>
      <c r="B27" s="13" t="s">
        <v>59</v>
      </c>
      <c r="C27" s="18" t="n">
        <v>1415000</v>
      </c>
      <c r="D27" s="18" t="n">
        <v>1415000</v>
      </c>
      <c r="E27" s="18" t="n">
        <v>0</v>
      </c>
      <c r="F27" s="9" t="n">
        <f aca="false">E27/C27</f>
        <v>0</v>
      </c>
      <c r="G27" s="10" t="n">
        <f aca="false">E27/D27</f>
        <v>0</v>
      </c>
      <c r="H27" s="18" t="n">
        <v>73600.46</v>
      </c>
      <c r="I27" s="10" t="n">
        <f aca="false">E27/H27</f>
        <v>0</v>
      </c>
    </row>
    <row r="28" s="1" customFormat="true" ht="54.4" hidden="false" customHeight="false" outlineLevel="0" collapsed="false">
      <c r="A28" s="6" t="s">
        <v>60</v>
      </c>
      <c r="B28" s="7" t="s">
        <v>61</v>
      </c>
      <c r="C28" s="8" t="n">
        <f aca="false">C29</f>
        <v>67276780.06</v>
      </c>
      <c r="D28" s="8" t="n">
        <f aca="false">D29</f>
        <v>67276780.06</v>
      </c>
      <c r="E28" s="8" t="n">
        <f aca="false">E29</f>
        <v>39624325.5</v>
      </c>
      <c r="F28" s="9" t="n">
        <f aca="false">E28/C28</f>
        <v>0.588974761643787</v>
      </c>
      <c r="G28" s="10" t="n">
        <f aca="false">E28/D28</f>
        <v>0.588974761643787</v>
      </c>
      <c r="H28" s="8" t="n">
        <f aca="false">H29</f>
        <v>29236066.68</v>
      </c>
      <c r="I28" s="10" t="n">
        <f aca="false">E28/H28</f>
        <v>1.35532340699943</v>
      </c>
    </row>
    <row r="29" s="1" customFormat="true" ht="41.25" hidden="false" customHeight="false" outlineLevel="0" collapsed="false">
      <c r="A29" s="12" t="s">
        <v>62</v>
      </c>
      <c r="B29" s="13" t="s">
        <v>63</v>
      </c>
      <c r="C29" s="14" t="n">
        <v>67276780.06</v>
      </c>
      <c r="D29" s="14" t="n">
        <v>67276780.06</v>
      </c>
      <c r="E29" s="14" t="n">
        <v>39624325.5</v>
      </c>
      <c r="F29" s="9" t="n">
        <f aca="false">E29/C29</f>
        <v>0.588974761643787</v>
      </c>
      <c r="G29" s="10" t="n">
        <f aca="false">E29/D29</f>
        <v>0.588974761643787</v>
      </c>
      <c r="H29" s="14" t="n">
        <v>29236066.68</v>
      </c>
      <c r="I29" s="10" t="n">
        <f aca="false">E29/H29</f>
        <v>1.35532340699943</v>
      </c>
    </row>
    <row r="30" s="1" customFormat="true" ht="54.4" hidden="false" customHeight="false" outlineLevel="0" collapsed="false">
      <c r="A30" s="6" t="s">
        <v>64</v>
      </c>
      <c r="B30" s="7" t="s">
        <v>65</v>
      </c>
      <c r="C30" s="19" t="n">
        <f aca="false">C31</f>
        <v>105000</v>
      </c>
      <c r="D30" s="19" t="n">
        <f aca="false">D31</f>
        <v>105000</v>
      </c>
      <c r="E30" s="19" t="n">
        <f aca="false">E31</f>
        <v>0</v>
      </c>
      <c r="F30" s="9" t="n">
        <f aca="false">E30/C30</f>
        <v>0</v>
      </c>
      <c r="G30" s="10" t="n">
        <f aca="false">E30/D30</f>
        <v>0</v>
      </c>
      <c r="H30" s="19" t="n">
        <f aca="false">H31</f>
        <v>99000</v>
      </c>
      <c r="I30" s="10" t="n">
        <f aca="false">E30/H30</f>
        <v>0</v>
      </c>
    </row>
    <row r="31" s="1" customFormat="true" ht="54.4" hidden="false" customHeight="false" outlineLevel="0" collapsed="false">
      <c r="A31" s="12" t="s">
        <v>66</v>
      </c>
      <c r="B31" s="13" t="s">
        <v>67</v>
      </c>
      <c r="C31" s="18" t="n">
        <v>105000</v>
      </c>
      <c r="D31" s="18" t="n">
        <v>105000</v>
      </c>
      <c r="E31" s="18" t="n">
        <v>0</v>
      </c>
      <c r="F31" s="9" t="n">
        <f aca="false">E31/C31</f>
        <v>0</v>
      </c>
      <c r="G31" s="10" t="n">
        <f aca="false">E31/D31</f>
        <v>0</v>
      </c>
      <c r="H31" s="18" t="n">
        <v>99000</v>
      </c>
      <c r="I31" s="10" t="n">
        <f aca="false">E31/H31</f>
        <v>0</v>
      </c>
    </row>
    <row r="32" customFormat="false" ht="67.6" hidden="false" customHeight="false" outlineLevel="0" collapsed="false">
      <c r="A32" s="6" t="s">
        <v>68</v>
      </c>
      <c r="B32" s="7" t="s">
        <v>69</v>
      </c>
      <c r="C32" s="8" t="n">
        <f aca="false">C33</f>
        <v>227800</v>
      </c>
      <c r="D32" s="8" t="n">
        <f aca="false">D33</f>
        <v>227800</v>
      </c>
      <c r="E32" s="8" t="n">
        <f aca="false">E33</f>
        <v>145300</v>
      </c>
      <c r="F32" s="9" t="n">
        <f aca="false">E32/C32</f>
        <v>0.63784021071115</v>
      </c>
      <c r="G32" s="10" t="n">
        <f aca="false">E32/D32</f>
        <v>0.63784021071115</v>
      </c>
      <c r="H32" s="8" t="n">
        <f aca="false">H33</f>
        <v>521350</v>
      </c>
      <c r="I32" s="10" t="n">
        <f aca="false">E32/H32</f>
        <v>0.278699530066174</v>
      </c>
    </row>
    <row r="33" customFormat="false" ht="67.6" hidden="false" customHeight="false" outlineLevel="0" collapsed="false">
      <c r="A33" s="12" t="s">
        <v>70</v>
      </c>
      <c r="B33" s="13" t="s">
        <v>71</v>
      </c>
      <c r="C33" s="14" t="n">
        <v>227800</v>
      </c>
      <c r="D33" s="14" t="n">
        <v>227800</v>
      </c>
      <c r="E33" s="14" t="n">
        <v>145300</v>
      </c>
      <c r="F33" s="9" t="n">
        <f aca="false">E33/C33</f>
        <v>0.63784021071115</v>
      </c>
      <c r="G33" s="10" t="n">
        <f aca="false">E33/D33</f>
        <v>0.63784021071115</v>
      </c>
      <c r="H33" s="14" t="n">
        <v>521350</v>
      </c>
      <c r="I33" s="10" t="n">
        <f aca="false">E33/H33</f>
        <v>0.278699530066174</v>
      </c>
    </row>
    <row r="34" customFormat="false" ht="80.75" hidden="false" customHeight="false" outlineLevel="0" collapsed="false">
      <c r="A34" s="6" t="s">
        <v>72</v>
      </c>
      <c r="B34" s="7" t="s">
        <v>73</v>
      </c>
      <c r="C34" s="8" t="n">
        <f aca="false">C35</f>
        <v>450000</v>
      </c>
      <c r="D34" s="8" t="n">
        <f aca="false">D35</f>
        <v>450000</v>
      </c>
      <c r="E34" s="8" t="n">
        <f aca="false">E35</f>
        <v>56250</v>
      </c>
      <c r="F34" s="9" t="n">
        <f aca="false">E34/C34</f>
        <v>0.125</v>
      </c>
      <c r="G34" s="10" t="n">
        <f aca="false">E34/D34</f>
        <v>0.125</v>
      </c>
      <c r="H34" s="8" t="n">
        <f aca="false">H35</f>
        <v>86259</v>
      </c>
      <c r="I34" s="10" t="n">
        <f aca="false">E34/H34</f>
        <v>0.652105867213856</v>
      </c>
    </row>
    <row r="35" customFormat="false" ht="67.6" hidden="false" customHeight="false" outlineLevel="0" collapsed="false">
      <c r="A35" s="12" t="s">
        <v>74</v>
      </c>
      <c r="B35" s="13" t="s">
        <v>75</v>
      </c>
      <c r="C35" s="14" t="n">
        <v>450000</v>
      </c>
      <c r="D35" s="14" t="n">
        <v>450000</v>
      </c>
      <c r="E35" s="14" t="n">
        <v>56250</v>
      </c>
      <c r="F35" s="9" t="n">
        <f aca="false">E35/C35</f>
        <v>0.125</v>
      </c>
      <c r="G35" s="10" t="n">
        <f aca="false">E35/D35</f>
        <v>0.125</v>
      </c>
      <c r="H35" s="14" t="n">
        <v>86259</v>
      </c>
      <c r="I35" s="10" t="n">
        <f aca="false">E35/H35</f>
        <v>0.652105867213856</v>
      </c>
    </row>
    <row r="36" customFormat="false" ht="54.4" hidden="false" customHeight="false" outlineLevel="0" collapsed="false">
      <c r="A36" s="6" t="s">
        <v>76</v>
      </c>
      <c r="B36" s="7" t="s">
        <v>77</v>
      </c>
      <c r="C36" s="8" t="n">
        <f aca="false">C37</f>
        <v>764612</v>
      </c>
      <c r="D36" s="8" t="n">
        <f aca="false">D37</f>
        <v>764612</v>
      </c>
      <c r="E36" s="8" t="n">
        <f aca="false">E37</f>
        <v>367763</v>
      </c>
      <c r="F36" s="9" t="n">
        <f aca="false">E36/C36</f>
        <v>0.480979895685655</v>
      </c>
      <c r="G36" s="10" t="n">
        <f aca="false">E36/D36</f>
        <v>0.480979895685655</v>
      </c>
      <c r="H36" s="8" t="n">
        <f aca="false">H37</f>
        <v>531242</v>
      </c>
      <c r="I36" s="10" t="n">
        <f aca="false">E36/H36</f>
        <v>0.692270189480501</v>
      </c>
    </row>
    <row r="37" customFormat="false" ht="54.4" hidden="false" customHeight="false" outlineLevel="0" collapsed="false">
      <c r="A37" s="12" t="s">
        <v>78</v>
      </c>
      <c r="B37" s="13" t="s">
        <v>79</v>
      </c>
      <c r="C37" s="14" t="n">
        <v>764612</v>
      </c>
      <c r="D37" s="14" t="n">
        <v>764612</v>
      </c>
      <c r="E37" s="14" t="n">
        <v>367763</v>
      </c>
      <c r="F37" s="9" t="n">
        <f aca="false">E37/C37</f>
        <v>0.480979895685655</v>
      </c>
      <c r="G37" s="10" t="n">
        <f aca="false">E37/D37</f>
        <v>0.480979895685655</v>
      </c>
      <c r="H37" s="14" t="n">
        <v>531242</v>
      </c>
      <c r="I37" s="10" t="n">
        <f aca="false">E37/H37</f>
        <v>0.692270189480501</v>
      </c>
    </row>
    <row r="38" customFormat="false" ht="67.6" hidden="false" customHeight="false" outlineLevel="0" collapsed="false">
      <c r="A38" s="6" t="s">
        <v>80</v>
      </c>
      <c r="B38" s="7" t="s">
        <v>81</v>
      </c>
      <c r="C38" s="8" t="n">
        <f aca="false">C39</f>
        <v>133542737.47</v>
      </c>
      <c r="D38" s="8" t="n">
        <f aca="false">D39</f>
        <v>133542737.47</v>
      </c>
      <c r="E38" s="8" t="n">
        <f aca="false">E39</f>
        <v>13741750.23</v>
      </c>
      <c r="F38" s="9" t="n">
        <f aca="false">E38/C38</f>
        <v>0.102901516700502</v>
      </c>
      <c r="G38" s="10" t="n">
        <f aca="false">E38/D38</f>
        <v>0.102901516700502</v>
      </c>
      <c r="H38" s="8" t="n">
        <f aca="false">H39</f>
        <v>3814872.12</v>
      </c>
      <c r="I38" s="10" t="n">
        <f aca="false">E38/H38</f>
        <v>3.6021522603489</v>
      </c>
    </row>
    <row r="39" customFormat="false" ht="54.4" hidden="false" customHeight="false" outlineLevel="0" collapsed="false">
      <c r="A39" s="12" t="s">
        <v>82</v>
      </c>
      <c r="B39" s="13" t="s">
        <v>83</v>
      </c>
      <c r="C39" s="14" t="n">
        <v>133542737.47</v>
      </c>
      <c r="D39" s="14" t="n">
        <v>133542737.47</v>
      </c>
      <c r="E39" s="14" t="n">
        <v>13741750.23</v>
      </c>
      <c r="F39" s="9" t="n">
        <f aca="false">E39/C39</f>
        <v>0.102901516700502</v>
      </c>
      <c r="G39" s="10" t="n">
        <f aca="false">E39/D39</f>
        <v>0.102901516700502</v>
      </c>
      <c r="H39" s="14" t="n">
        <v>3814872.12</v>
      </c>
      <c r="I39" s="10" t="n">
        <f aca="false">E39/H39</f>
        <v>3.6021522603489</v>
      </c>
    </row>
    <row r="40" customFormat="false" ht="54.4" hidden="false" customHeight="false" outlineLevel="0" collapsed="false">
      <c r="A40" s="6" t="s">
        <v>84</v>
      </c>
      <c r="B40" s="7" t="s">
        <v>85</v>
      </c>
      <c r="C40" s="8" t="n">
        <f aca="false">C41</f>
        <v>170000</v>
      </c>
      <c r="D40" s="8" t="n">
        <f aca="false">D41</f>
        <v>170000</v>
      </c>
      <c r="E40" s="8" t="n">
        <f aca="false">E41</f>
        <v>0</v>
      </c>
      <c r="F40" s="9" t="n">
        <f aca="false">E40/C40</f>
        <v>0</v>
      </c>
      <c r="G40" s="10" t="n">
        <f aca="false">E40/D40</f>
        <v>0</v>
      </c>
      <c r="H40" s="8" t="n">
        <f aca="false">H41</f>
        <v>43410</v>
      </c>
      <c r="I40" s="10" t="n">
        <f aca="false">E40/H40</f>
        <v>0</v>
      </c>
    </row>
    <row r="41" customFormat="false" ht="41.25" hidden="false" customHeight="false" outlineLevel="0" collapsed="false">
      <c r="A41" s="12" t="s">
        <v>86</v>
      </c>
      <c r="B41" s="13" t="s">
        <v>87</v>
      </c>
      <c r="C41" s="14" t="n">
        <v>170000</v>
      </c>
      <c r="D41" s="14" t="n">
        <v>170000</v>
      </c>
      <c r="E41" s="14" t="n">
        <v>0</v>
      </c>
      <c r="F41" s="9" t="n">
        <f aca="false">E41/C41</f>
        <v>0</v>
      </c>
      <c r="G41" s="10" t="n">
        <f aca="false">E41/D41</f>
        <v>0</v>
      </c>
      <c r="H41" s="14" t="n">
        <v>43410</v>
      </c>
      <c r="I41" s="10" t="n">
        <f aca="false">E41/H41</f>
        <v>0</v>
      </c>
    </row>
    <row r="42" customFormat="false" ht="54.4" hidden="false" customHeight="false" outlineLevel="0" collapsed="false">
      <c r="A42" s="6" t="s">
        <v>88</v>
      </c>
      <c r="B42" s="7" t="s">
        <v>89</v>
      </c>
      <c r="C42" s="8" t="n">
        <f aca="false">C43</f>
        <v>552000</v>
      </c>
      <c r="D42" s="8" t="n">
        <f aca="false">D43</f>
        <v>552000</v>
      </c>
      <c r="E42" s="8" t="n">
        <f aca="false">E43</f>
        <v>299352</v>
      </c>
      <c r="F42" s="9" t="n">
        <f aca="false">E42/C42</f>
        <v>0.542304347826087</v>
      </c>
      <c r="G42" s="10" t="n">
        <f aca="false">E42/D42</f>
        <v>0.542304347826087</v>
      </c>
      <c r="H42" s="8" t="n">
        <f aca="false">H43</f>
        <v>274878.1</v>
      </c>
      <c r="I42" s="10" t="n">
        <f aca="false">E42/H42</f>
        <v>1.08903546699428</v>
      </c>
    </row>
    <row r="43" customFormat="false" ht="54.4" hidden="false" customHeight="false" outlineLevel="0" collapsed="false">
      <c r="A43" s="12" t="s">
        <v>90</v>
      </c>
      <c r="B43" s="13" t="s">
        <v>91</v>
      </c>
      <c r="C43" s="14" t="n">
        <v>552000</v>
      </c>
      <c r="D43" s="14" t="n">
        <v>552000</v>
      </c>
      <c r="E43" s="14" t="n">
        <v>299352</v>
      </c>
      <c r="F43" s="9" t="n">
        <f aca="false">E43/C43</f>
        <v>0.542304347826087</v>
      </c>
      <c r="G43" s="10" t="n">
        <f aca="false">E43/D43</f>
        <v>0.542304347826087</v>
      </c>
      <c r="H43" s="14" t="n">
        <v>274878.1</v>
      </c>
      <c r="I43" s="10" t="n">
        <f aca="false">E43/H43</f>
        <v>1.08903546699428</v>
      </c>
    </row>
    <row r="44" customFormat="false" ht="54.4" hidden="false" customHeight="false" outlineLevel="0" collapsed="false">
      <c r="A44" s="6" t="s">
        <v>92</v>
      </c>
      <c r="B44" s="7" t="s">
        <v>93</v>
      </c>
      <c r="C44" s="8" t="n">
        <f aca="false">C45</f>
        <v>481500</v>
      </c>
      <c r="D44" s="8" t="n">
        <f aca="false">D45</f>
        <v>481500</v>
      </c>
      <c r="E44" s="8" t="n">
        <f aca="false">E45</f>
        <v>74596</v>
      </c>
      <c r="F44" s="9" t="n">
        <f aca="false">E44/C44</f>
        <v>0.154924195223261</v>
      </c>
      <c r="G44" s="10" t="n">
        <f aca="false">E44/D44</f>
        <v>0.154924195223261</v>
      </c>
      <c r="H44" s="8" t="n">
        <f aca="false">H45</f>
        <v>149248</v>
      </c>
      <c r="I44" s="10" t="n">
        <f aca="false">E44/H44</f>
        <v>0.499812392795883</v>
      </c>
    </row>
    <row r="45" customFormat="false" ht="54.4" hidden="false" customHeight="false" outlineLevel="0" collapsed="false">
      <c r="A45" s="12" t="s">
        <v>94</v>
      </c>
      <c r="B45" s="13" t="s">
        <v>95</v>
      </c>
      <c r="C45" s="14" t="n">
        <v>481500</v>
      </c>
      <c r="D45" s="14" t="n">
        <v>481500</v>
      </c>
      <c r="E45" s="14" t="n">
        <v>74596</v>
      </c>
      <c r="F45" s="9" t="n">
        <f aca="false">E45/C45</f>
        <v>0.154924195223261</v>
      </c>
      <c r="G45" s="10" t="n">
        <f aca="false">E45/D45</f>
        <v>0.154924195223261</v>
      </c>
      <c r="H45" s="14" t="n">
        <v>149248</v>
      </c>
      <c r="I45" s="10" t="n">
        <f aca="false">E45/H45</f>
        <v>0.499812392795883</v>
      </c>
    </row>
    <row r="46" customFormat="false" ht="93.9" hidden="false" customHeight="false" outlineLevel="0" collapsed="false">
      <c r="A46" s="6" t="s">
        <v>96</v>
      </c>
      <c r="B46" s="7" t="s">
        <v>97</v>
      </c>
      <c r="C46" s="8" t="n">
        <f aca="false">C47</f>
        <v>47169115.56</v>
      </c>
      <c r="D46" s="8" t="n">
        <f aca="false">D47</f>
        <v>47169115.56</v>
      </c>
      <c r="E46" s="8" t="n">
        <f aca="false">E47</f>
        <v>19965042.61</v>
      </c>
      <c r="F46" s="9" t="n">
        <f aca="false">E46/C46</f>
        <v>0.423265146547089</v>
      </c>
      <c r="G46" s="10" t="n">
        <f aca="false">E46/D46</f>
        <v>0.423265146547089</v>
      </c>
      <c r="H46" s="8" t="n">
        <f aca="false">H47</f>
        <v>13138570.04</v>
      </c>
      <c r="I46" s="10" t="n">
        <f aca="false">E46/H46</f>
        <v>1.51957500315613</v>
      </c>
    </row>
    <row r="47" customFormat="false" ht="93.9" hidden="false" customHeight="false" outlineLevel="0" collapsed="false">
      <c r="A47" s="12" t="s">
        <v>98</v>
      </c>
      <c r="B47" s="13" t="s">
        <v>99</v>
      </c>
      <c r="C47" s="14" t="n">
        <v>47169115.56</v>
      </c>
      <c r="D47" s="14" t="n">
        <v>47169115.56</v>
      </c>
      <c r="E47" s="14" t="n">
        <v>19965042.61</v>
      </c>
      <c r="F47" s="9" t="n">
        <f aca="false">E47/C47</f>
        <v>0.423265146547089</v>
      </c>
      <c r="G47" s="10" t="n">
        <f aca="false">E47/D47</f>
        <v>0.423265146547089</v>
      </c>
      <c r="H47" s="14" t="n">
        <v>13138570.04</v>
      </c>
      <c r="I47" s="10" t="n">
        <f aca="false">E47/H47</f>
        <v>1.51957500315613</v>
      </c>
    </row>
    <row r="48" customFormat="false" ht="54.4" hidden="false" customHeight="false" outlineLevel="0" collapsed="false">
      <c r="A48" s="6" t="s">
        <v>100</v>
      </c>
      <c r="B48" s="7" t="s">
        <v>101</v>
      </c>
      <c r="C48" s="8" t="n">
        <f aca="false">C49</f>
        <v>8636355</v>
      </c>
      <c r="D48" s="8" t="n">
        <f aca="false">D49</f>
        <v>8636355</v>
      </c>
      <c r="E48" s="8" t="n">
        <f aca="false">E49</f>
        <v>8060598</v>
      </c>
      <c r="F48" s="9" t="n">
        <f aca="false">E48/C48</f>
        <v>0.933333333333333</v>
      </c>
      <c r="G48" s="10" t="n">
        <f aca="false">E48/D48</f>
        <v>0.933333333333333</v>
      </c>
      <c r="H48" s="8" t="n">
        <f aca="false">H49</f>
        <v>5181813</v>
      </c>
      <c r="I48" s="10" t="n">
        <f aca="false">E48/H48</f>
        <v>1.55555555555556</v>
      </c>
    </row>
    <row r="49" customFormat="false" ht="54.4" hidden="false" customHeight="false" outlineLevel="0" collapsed="false">
      <c r="A49" s="12" t="s">
        <v>102</v>
      </c>
      <c r="B49" s="13" t="s">
        <v>103</v>
      </c>
      <c r="C49" s="14" t="n">
        <v>8636355</v>
      </c>
      <c r="D49" s="14" t="n">
        <v>8636355</v>
      </c>
      <c r="E49" s="14" t="n">
        <v>8060598</v>
      </c>
      <c r="F49" s="9" t="n">
        <f aca="false">E49/C49</f>
        <v>0.933333333333333</v>
      </c>
      <c r="G49" s="10" t="n">
        <f aca="false">E49/D49</f>
        <v>0.933333333333333</v>
      </c>
      <c r="H49" s="14" t="n">
        <v>5181813</v>
      </c>
      <c r="I49" s="10" t="n">
        <f aca="false">E49/H49</f>
        <v>1.55555555555556</v>
      </c>
    </row>
    <row r="50" customFormat="false" ht="67.6" hidden="false" customHeight="false" outlineLevel="0" collapsed="false">
      <c r="A50" s="6" t="s">
        <v>104</v>
      </c>
      <c r="B50" s="7" t="s">
        <v>105</v>
      </c>
      <c r="C50" s="8" t="n">
        <f aca="false">C51</f>
        <v>1277100</v>
      </c>
      <c r="D50" s="8" t="n">
        <f aca="false">D51</f>
        <v>1277100</v>
      </c>
      <c r="E50" s="8" t="n">
        <f aca="false">E51</f>
        <v>0</v>
      </c>
      <c r="F50" s="9" t="n">
        <f aca="false">E50/C50</f>
        <v>0</v>
      </c>
      <c r="G50" s="10" t="n">
        <f aca="false">E50/D50</f>
        <v>0</v>
      </c>
      <c r="H50" s="8" t="n">
        <f aca="false">H51</f>
        <v>0</v>
      </c>
      <c r="I50" s="10" t="e">
        <f aca="false">E50/H50</f>
        <v>#DIV/0!</v>
      </c>
    </row>
    <row r="51" customFormat="false" ht="54.4" hidden="false" customHeight="false" outlineLevel="0" collapsed="false">
      <c r="A51" s="12" t="s">
        <v>106</v>
      </c>
      <c r="B51" s="13" t="s">
        <v>107</v>
      </c>
      <c r="C51" s="14" t="n">
        <v>1277100</v>
      </c>
      <c r="D51" s="14" t="n">
        <v>1277100</v>
      </c>
      <c r="E51" s="14" t="n">
        <v>0</v>
      </c>
      <c r="F51" s="9" t="n">
        <f aca="false">E51/C51</f>
        <v>0</v>
      </c>
      <c r="G51" s="10" t="n">
        <f aca="false">E51/D51</f>
        <v>0</v>
      </c>
      <c r="H51" s="14" t="n">
        <v>0</v>
      </c>
      <c r="I51" s="10" t="e">
        <f aca="false">E51/H51</f>
        <v>#DIV/0!</v>
      </c>
    </row>
    <row r="52" customFormat="false" ht="67.6" hidden="false" customHeight="false" outlineLevel="0" collapsed="false">
      <c r="A52" s="6" t="s">
        <v>108</v>
      </c>
      <c r="B52" s="7" t="s">
        <v>109</v>
      </c>
      <c r="C52" s="8" t="n">
        <f aca="false">C53</f>
        <v>2864700</v>
      </c>
      <c r="D52" s="8" t="n">
        <f aca="false">D53</f>
        <v>2864700</v>
      </c>
      <c r="E52" s="8" t="n">
        <f aca="false">E53</f>
        <v>1567169.6</v>
      </c>
      <c r="F52" s="9" t="n">
        <f aca="false">E52/C52</f>
        <v>0.547062380004887</v>
      </c>
      <c r="G52" s="10" t="n">
        <f aca="false">E52/D52</f>
        <v>0.547062380004887</v>
      </c>
      <c r="H52" s="8" t="n">
        <f aca="false">H53</f>
        <v>0</v>
      </c>
      <c r="I52" s="10" t="e">
        <f aca="false">E52/H52</f>
        <v>#DIV/0!</v>
      </c>
    </row>
    <row r="53" customFormat="false" ht="67.6" hidden="false" customHeight="false" outlineLevel="0" collapsed="false">
      <c r="A53" s="12" t="s">
        <v>110</v>
      </c>
      <c r="B53" s="13" t="s">
        <v>111</v>
      </c>
      <c r="C53" s="14" t="n">
        <v>2864700</v>
      </c>
      <c r="D53" s="14" t="n">
        <v>2864700</v>
      </c>
      <c r="E53" s="14" t="n">
        <v>1567169.6</v>
      </c>
      <c r="F53" s="9" t="n">
        <f aca="false">E53/C53</f>
        <v>0.547062380004887</v>
      </c>
      <c r="G53" s="10" t="n">
        <f aca="false">E53/D53</f>
        <v>0.547062380004887</v>
      </c>
      <c r="H53" s="14" t="n">
        <v>0</v>
      </c>
      <c r="I53" s="10" t="e">
        <f aca="false">E53/H53</f>
        <v>#DIV/0!</v>
      </c>
    </row>
    <row r="54" customFormat="false" ht="107.1" hidden="false" customHeight="false" outlineLevel="0" collapsed="false">
      <c r="A54" s="6" t="s">
        <v>112</v>
      </c>
      <c r="B54" s="7" t="s">
        <v>113</v>
      </c>
      <c r="C54" s="8" t="n">
        <f aca="false">C55</f>
        <v>8664531.69</v>
      </c>
      <c r="D54" s="8" t="n">
        <f aca="false">D55</f>
        <v>8664531.69</v>
      </c>
      <c r="E54" s="8" t="n">
        <f aca="false">E55</f>
        <v>5917914.76</v>
      </c>
      <c r="F54" s="9" t="n">
        <f aca="false">E54/C54</f>
        <v>0.683004572172094</v>
      </c>
      <c r="G54" s="10" t="n">
        <f aca="false">E54/D54</f>
        <v>0.683004572172094</v>
      </c>
      <c r="H54" s="8" t="n">
        <f aca="false">H55</f>
        <v>7368117.52</v>
      </c>
      <c r="I54" s="10" t="n">
        <f aca="false">E54/H54</f>
        <v>0.803178660483689</v>
      </c>
    </row>
    <row r="55" customFormat="false" ht="107.1" hidden="false" customHeight="false" outlineLevel="0" collapsed="false">
      <c r="A55" s="12" t="s">
        <v>114</v>
      </c>
      <c r="B55" s="13" t="s">
        <v>115</v>
      </c>
      <c r="C55" s="14" t="n">
        <v>8664531.69</v>
      </c>
      <c r="D55" s="14" t="n">
        <v>8664531.69</v>
      </c>
      <c r="E55" s="14" t="n">
        <v>5917914.76</v>
      </c>
      <c r="F55" s="9" t="n">
        <f aca="false">E55/C55</f>
        <v>0.683004572172094</v>
      </c>
      <c r="G55" s="10" t="n">
        <f aca="false">E55/D55</f>
        <v>0.683004572172094</v>
      </c>
      <c r="H55" s="14" t="n">
        <v>7368117.52</v>
      </c>
      <c r="I55" s="10" t="n">
        <f aca="false">E55/H55</f>
        <v>0.803178660483689</v>
      </c>
    </row>
    <row r="56" customFormat="false" ht="54.4" hidden="true" customHeight="false" outlineLevel="0" collapsed="false">
      <c r="A56" s="6" t="s">
        <v>116</v>
      </c>
      <c r="B56" s="7" t="s">
        <v>117</v>
      </c>
      <c r="C56" s="8" t="n">
        <f aca="false">C57</f>
        <v>0</v>
      </c>
      <c r="D56" s="8" t="n">
        <f aca="false">D57</f>
        <v>0</v>
      </c>
      <c r="E56" s="8" t="n">
        <f aca="false">E57</f>
        <v>0</v>
      </c>
      <c r="F56" s="9" t="e">
        <f aca="false">E56/C56</f>
        <v>#DIV/0!</v>
      </c>
      <c r="G56" s="10" t="e">
        <f aca="false">E56/D56</f>
        <v>#DIV/0!</v>
      </c>
      <c r="H56" s="8" t="n">
        <f aca="false">H57</f>
        <v>0</v>
      </c>
      <c r="I56" s="10" t="e">
        <f aca="false">E56/H56</f>
        <v>#DIV/0!</v>
      </c>
    </row>
    <row r="57" customFormat="false" ht="54.4" hidden="true" customHeight="false" outlineLevel="0" collapsed="false">
      <c r="A57" s="12" t="s">
        <v>118</v>
      </c>
      <c r="B57" s="13" t="s">
        <v>119</v>
      </c>
      <c r="C57" s="14" t="n">
        <v>0</v>
      </c>
      <c r="D57" s="14" t="n">
        <v>0</v>
      </c>
      <c r="E57" s="14" t="n">
        <v>0</v>
      </c>
      <c r="F57" s="9" t="e">
        <f aca="false">E57/C57</f>
        <v>#DIV/0!</v>
      </c>
      <c r="G57" s="10" t="e">
        <f aca="false">E57/D57</f>
        <v>#DIV/0!</v>
      </c>
      <c r="H57" s="14" t="n">
        <v>0</v>
      </c>
      <c r="I57" s="10" t="e">
        <f aca="false">E57/H57</f>
        <v>#DIV/0!</v>
      </c>
    </row>
    <row r="58" customFormat="false" ht="120.25" hidden="false" customHeight="false" outlineLevel="0" collapsed="false">
      <c r="A58" s="20" t="s">
        <v>120</v>
      </c>
      <c r="B58" s="7" t="s">
        <v>121</v>
      </c>
      <c r="C58" s="8" t="n">
        <f aca="false">C59</f>
        <v>83000</v>
      </c>
      <c r="D58" s="8" t="n">
        <f aca="false">D59</f>
        <v>83000</v>
      </c>
      <c r="E58" s="8" t="n">
        <f aca="false">E59</f>
        <v>0</v>
      </c>
      <c r="F58" s="9" t="n">
        <f aca="false">E58/C58</f>
        <v>0</v>
      </c>
      <c r="G58" s="10" t="n">
        <f aca="false">E58/D58</f>
        <v>0</v>
      </c>
      <c r="H58" s="8" t="n">
        <f aca="false">H59</f>
        <v>13000</v>
      </c>
      <c r="I58" s="10" t="n">
        <f aca="false">E58/H58</f>
        <v>0</v>
      </c>
    </row>
    <row r="59" customFormat="false" ht="107.1" hidden="false" customHeight="false" outlineLevel="0" collapsed="false">
      <c r="A59" s="17" t="s">
        <v>122</v>
      </c>
      <c r="B59" s="13" t="s">
        <v>123</v>
      </c>
      <c r="C59" s="14" t="n">
        <v>83000</v>
      </c>
      <c r="D59" s="14" t="n">
        <v>83000</v>
      </c>
      <c r="E59" s="14" t="n">
        <v>0</v>
      </c>
      <c r="F59" s="9" t="n">
        <f aca="false">E59/C59</f>
        <v>0</v>
      </c>
      <c r="G59" s="10" t="n">
        <f aca="false">E59/D59</f>
        <v>0</v>
      </c>
      <c r="H59" s="14" t="n">
        <v>13000</v>
      </c>
      <c r="I59" s="10" t="n">
        <f aca="false">E59/H59</f>
        <v>0</v>
      </c>
    </row>
    <row r="60" customFormat="false" ht="67.6" hidden="false" customHeight="false" outlineLevel="0" collapsed="false">
      <c r="A60" s="20" t="s">
        <v>124</v>
      </c>
      <c r="B60" s="7" t="s">
        <v>125</v>
      </c>
      <c r="C60" s="8" t="n">
        <f aca="false">C61</f>
        <v>53000</v>
      </c>
      <c r="D60" s="8" t="n">
        <f aca="false">D61</f>
        <v>53000</v>
      </c>
      <c r="E60" s="8" t="n">
        <f aca="false">E61</f>
        <v>45000</v>
      </c>
      <c r="F60" s="9" t="n">
        <f aca="false">E60/C60</f>
        <v>0.849056603773585</v>
      </c>
      <c r="G60" s="10" t="n">
        <f aca="false">E60/D60</f>
        <v>0.849056603773585</v>
      </c>
      <c r="H60" s="8" t="n">
        <f aca="false">H61</f>
        <v>3000</v>
      </c>
      <c r="I60" s="10" t="n">
        <f aca="false">E60/H60</f>
        <v>15</v>
      </c>
    </row>
    <row r="61" customFormat="false" ht="67.6" hidden="false" customHeight="false" outlineLevel="0" collapsed="false">
      <c r="A61" s="17" t="s">
        <v>126</v>
      </c>
      <c r="B61" s="13" t="s">
        <v>127</v>
      </c>
      <c r="C61" s="14" t="n">
        <v>53000</v>
      </c>
      <c r="D61" s="14" t="n">
        <v>53000</v>
      </c>
      <c r="E61" s="14" t="n">
        <v>45000</v>
      </c>
      <c r="F61" s="9" t="n">
        <f aca="false">E61/C61</f>
        <v>0.849056603773585</v>
      </c>
      <c r="G61" s="10" t="n">
        <f aca="false">E61/D61</f>
        <v>0.849056603773585</v>
      </c>
      <c r="H61" s="14" t="n">
        <v>3000</v>
      </c>
      <c r="I61" s="10" t="n">
        <f aca="false">E61/H61</f>
        <v>15</v>
      </c>
    </row>
    <row r="62" customFormat="false" ht="120.25" hidden="false" customHeight="false" outlineLevel="0" collapsed="false">
      <c r="A62" s="20" t="s">
        <v>128</v>
      </c>
      <c r="B62" s="7" t="s">
        <v>129</v>
      </c>
      <c r="C62" s="8" t="n">
        <f aca="false">C63</f>
        <v>47138348.82</v>
      </c>
      <c r="D62" s="8" t="n">
        <f aca="false">D63</f>
        <v>47138348.82</v>
      </c>
      <c r="E62" s="8" t="n">
        <f aca="false">E63</f>
        <v>46060900.69</v>
      </c>
      <c r="F62" s="9" t="n">
        <f aca="false">E62/C62</f>
        <v>0.977142853812842</v>
      </c>
      <c r="G62" s="10" t="n">
        <f aca="false">E62/D62</f>
        <v>0.977142853812842</v>
      </c>
      <c r="H62" s="8" t="n">
        <f aca="false">H63</f>
        <v>6346902.91</v>
      </c>
      <c r="I62" s="10" t="n">
        <f aca="false">E62/H62</f>
        <v>7.2572247193868</v>
      </c>
    </row>
    <row r="63" customFormat="false" ht="107.1" hidden="false" customHeight="false" outlineLevel="0" collapsed="false">
      <c r="A63" s="17" t="s">
        <v>130</v>
      </c>
      <c r="B63" s="13" t="s">
        <v>131</v>
      </c>
      <c r="C63" s="14" t="n">
        <v>47138348.82</v>
      </c>
      <c r="D63" s="14" t="n">
        <v>47138348.82</v>
      </c>
      <c r="E63" s="14" t="n">
        <v>46060900.69</v>
      </c>
      <c r="F63" s="9" t="n">
        <f aca="false">E63/C63</f>
        <v>0.977142853812842</v>
      </c>
      <c r="G63" s="10" t="n">
        <f aca="false">E63/D63</f>
        <v>0.977142853812842</v>
      </c>
      <c r="H63" s="14" t="n">
        <v>6346902.91</v>
      </c>
      <c r="I63" s="10" t="n">
        <f aca="false">E63/H63</f>
        <v>7.2572247193868</v>
      </c>
    </row>
    <row r="64" customFormat="false" ht="54.4" hidden="false" customHeight="false" outlineLevel="0" collapsed="false">
      <c r="A64" s="6" t="s">
        <v>132</v>
      </c>
      <c r="B64" s="7" t="s">
        <v>133</v>
      </c>
      <c r="C64" s="8" t="n">
        <f aca="false">C65+C66</f>
        <v>76775992.22</v>
      </c>
      <c r="D64" s="8" t="n">
        <f aca="false">D65+D66</f>
        <v>76775992.22</v>
      </c>
      <c r="E64" s="8" t="n">
        <f aca="false">E65+E66</f>
        <v>63431678.71</v>
      </c>
      <c r="F64" s="9" t="n">
        <f aca="false">E64/C64</f>
        <v>0.826191585101732</v>
      </c>
      <c r="G64" s="10" t="n">
        <f aca="false">E64/D64</f>
        <v>0.826191585101732</v>
      </c>
      <c r="H64" s="8" t="n">
        <f aca="false">H65+H66</f>
        <v>0</v>
      </c>
      <c r="I64" s="10" t="e">
        <f aca="false">E64/H64</f>
        <v>#DIV/0!</v>
      </c>
    </row>
    <row r="65" customFormat="false" ht="54.4" hidden="false" customHeight="false" outlineLevel="0" collapsed="false">
      <c r="A65" s="12" t="s">
        <v>134</v>
      </c>
      <c r="B65" s="13" t="s">
        <v>135</v>
      </c>
      <c r="C65" s="14" t="n">
        <v>20272927.16</v>
      </c>
      <c r="D65" s="14" t="n">
        <v>20272927.16</v>
      </c>
      <c r="E65" s="14" t="n">
        <v>19643767.19</v>
      </c>
      <c r="F65" s="9" t="n">
        <f aca="false">E65/C65</f>
        <v>0.968965509270838</v>
      </c>
      <c r="G65" s="10" t="n">
        <f aca="false">E65/D65</f>
        <v>0.968965509270838</v>
      </c>
      <c r="H65" s="14" t="n">
        <v>0</v>
      </c>
      <c r="I65" s="10" t="e">
        <f aca="false">E65/H65</f>
        <v>#DIV/0!</v>
      </c>
    </row>
    <row r="66" customFormat="false" ht="54.4" hidden="false" customHeight="false" outlineLevel="0" collapsed="false">
      <c r="A66" s="12" t="s">
        <v>136</v>
      </c>
      <c r="B66" s="13" t="s">
        <v>137</v>
      </c>
      <c r="C66" s="14" t="n">
        <v>56503065.06</v>
      </c>
      <c r="D66" s="14" t="n">
        <v>56503065.06</v>
      </c>
      <c r="E66" s="14" t="n">
        <v>43787911.52</v>
      </c>
      <c r="F66" s="9" t="n">
        <f aca="false">E66/C66</f>
        <v>0.774965242566967</v>
      </c>
      <c r="G66" s="10" t="n">
        <f aca="false">E66/D66</f>
        <v>0.774965242566967</v>
      </c>
      <c r="H66" s="14" t="n">
        <v>0</v>
      </c>
      <c r="I66" s="10" t="e">
        <f aca="false">E66/H66</f>
        <v>#DIV/0!</v>
      </c>
    </row>
    <row r="67" customFormat="false" ht="120.25" hidden="false" customHeight="false" outlineLevel="0" collapsed="false">
      <c r="A67" s="6" t="s">
        <v>138</v>
      </c>
      <c r="B67" s="7" t="s">
        <v>139</v>
      </c>
      <c r="C67" s="8" t="n">
        <f aca="false">C68</f>
        <v>9620000</v>
      </c>
      <c r="D67" s="8" t="n">
        <f aca="false">D68</f>
        <v>9620000</v>
      </c>
      <c r="E67" s="8" t="n">
        <f aca="false">E68</f>
        <v>0</v>
      </c>
      <c r="F67" s="9" t="n">
        <f aca="false">E67/C67</f>
        <v>0</v>
      </c>
      <c r="G67" s="10" t="n">
        <f aca="false">E67/D67</f>
        <v>0</v>
      </c>
      <c r="H67" s="8" t="n">
        <f aca="false">H68</f>
        <v>0</v>
      </c>
      <c r="I67" s="10" t="e">
        <f aca="false">E67/H67</f>
        <v>#DIV/0!</v>
      </c>
    </row>
    <row r="68" customFormat="false" ht="107.1" hidden="false" customHeight="false" outlineLevel="0" collapsed="false">
      <c r="A68" s="12" t="s">
        <v>140</v>
      </c>
      <c r="B68" s="13" t="s">
        <v>141</v>
      </c>
      <c r="C68" s="14" t="n">
        <v>9620000</v>
      </c>
      <c r="D68" s="14" t="n">
        <v>9620000</v>
      </c>
      <c r="E68" s="14" t="n">
        <v>0</v>
      </c>
      <c r="F68" s="9" t="n">
        <f aca="false">E68/C68</f>
        <v>0</v>
      </c>
      <c r="G68" s="10" t="n">
        <f aca="false">E68/D68</f>
        <v>0</v>
      </c>
      <c r="H68" s="14" t="n">
        <v>0</v>
      </c>
      <c r="I68" s="10" t="e">
        <f aca="false">E68/H68</f>
        <v>#DIV/0!</v>
      </c>
    </row>
    <row r="69" customFormat="false" ht="41.25" hidden="false" customHeight="false" outlineLevel="0" collapsed="false">
      <c r="A69" s="6" t="s">
        <v>142</v>
      </c>
      <c r="B69" s="7" t="s">
        <v>143</v>
      </c>
      <c r="C69" s="8" t="n">
        <f aca="false">C70</f>
        <v>58643888.75</v>
      </c>
      <c r="D69" s="8" t="n">
        <f aca="false">D70</f>
        <v>58643888.75</v>
      </c>
      <c r="E69" s="8" t="n">
        <f aca="false">E70</f>
        <v>32810119.6</v>
      </c>
      <c r="F69" s="9" t="n">
        <f aca="false">E69/C69</f>
        <v>0.559480626188863</v>
      </c>
      <c r="G69" s="10" t="n">
        <f aca="false">E69/D69</f>
        <v>0.559480626188863</v>
      </c>
      <c r="H69" s="8" t="n">
        <f aca="false">H70</f>
        <v>0</v>
      </c>
      <c r="I69" s="10" t="e">
        <f aca="false">E69/H69</f>
        <v>#DIV/0!</v>
      </c>
    </row>
    <row r="70" customFormat="false" ht="41.25" hidden="false" customHeight="false" outlineLevel="0" collapsed="false">
      <c r="A70" s="12" t="s">
        <v>144</v>
      </c>
      <c r="B70" s="13" t="s">
        <v>145</v>
      </c>
      <c r="C70" s="14" t="n">
        <v>58643888.75</v>
      </c>
      <c r="D70" s="14" t="n">
        <v>58643888.75</v>
      </c>
      <c r="E70" s="14" t="n">
        <v>32810119.6</v>
      </c>
      <c r="F70" s="9" t="n">
        <f aca="false">E70/C70</f>
        <v>0.559480626188863</v>
      </c>
      <c r="G70" s="10" t="n">
        <f aca="false">E70/D70</f>
        <v>0.559480626188863</v>
      </c>
      <c r="H70" s="14" t="n">
        <v>0</v>
      </c>
      <c r="I70" s="10" t="e">
        <f aca="false">E70/H70</f>
        <v>#DIV/0!</v>
      </c>
    </row>
    <row r="71" customFormat="false" ht="15" hidden="false" customHeight="false" outlineLevel="0" collapsed="false">
      <c r="A71" s="6" t="s">
        <v>146</v>
      </c>
      <c r="B71" s="7" t="s">
        <v>147</v>
      </c>
      <c r="C71" s="8" t="n">
        <f aca="false">C3+C5+C13+C18+C20+C22+C24+C28+C30+C32+C34+C36+C38+C40+C42+C44+C46+C48+C50+C52+C54+C56+C58+C60+C62+C64+C67+C69</f>
        <v>1934713478.97</v>
      </c>
      <c r="D71" s="8" t="n">
        <f aca="false">D3+D5+D13+D18+D20+D22+D24+D28+D30+D32+D34+D36+D38+D40+D42+D44+D46+D48+D50+D52+D54+D56+D58+D60+D62+D64+D67+D69</f>
        <v>1944499098.97</v>
      </c>
      <c r="E71" s="8" t="n">
        <f aca="false">E3+E5+E13+E18+E20+E22+E24+E28+E30+E32+E34+E36+E38+E40+E42+E44+E46+E48+E50+E52+E54+E56+E58+E60+E62+E64+E67+E69</f>
        <v>1213037695.27</v>
      </c>
      <c r="F71" s="9" t="n">
        <f aca="false">E71/C71</f>
        <v>0.626985705354053</v>
      </c>
      <c r="G71" s="10" t="n">
        <f aca="false">E71/D71</f>
        <v>0.623830422915879</v>
      </c>
      <c r="H71" s="8" t="n">
        <f aca="false">H3+H5+H13+H18+H20+H22+H24+H28+H30+H32+H34+H36+H38+H40+H42+H44+H46+H48+H50+H52+H54+H56+H58+H60+H62+H64+H67+H69</f>
        <v>747001274.23</v>
      </c>
      <c r="I71" s="10" t="n">
        <f aca="false">E71/H71</f>
        <v>1.62387634013126</v>
      </c>
    </row>
    <row r="72" customFormat="false" ht="41.25" hidden="false" customHeight="false" outlineLevel="0" collapsed="false">
      <c r="A72" s="6" t="s">
        <v>148</v>
      </c>
      <c r="B72" s="7" t="s">
        <v>149</v>
      </c>
      <c r="C72" s="8" t="n">
        <f aca="false">C73</f>
        <v>222647787.09</v>
      </c>
      <c r="D72" s="8" t="n">
        <f aca="false">D73</f>
        <v>222647787.09</v>
      </c>
      <c r="E72" s="8" t="n">
        <f aca="false">E73</f>
        <v>148409262.1</v>
      </c>
      <c r="F72" s="9" t="n">
        <f aca="false">E72/C72</f>
        <v>0.666565179199419</v>
      </c>
      <c r="G72" s="10" t="n">
        <f aca="false">E72/D72</f>
        <v>0.666565179199419</v>
      </c>
      <c r="H72" s="8" t="n">
        <f aca="false">H73</f>
        <v>123648890.78</v>
      </c>
      <c r="I72" s="10" t="n">
        <f aca="false">E72/H72</f>
        <v>1.20024741963965</v>
      </c>
    </row>
    <row r="73" customFormat="false" ht="41.25" hidden="false" customHeight="false" outlineLevel="0" collapsed="false">
      <c r="A73" s="12" t="s">
        <v>150</v>
      </c>
      <c r="B73" s="13" t="s">
        <v>151</v>
      </c>
      <c r="C73" s="14" t="n">
        <v>222647787.09</v>
      </c>
      <c r="D73" s="14" t="n">
        <v>222647787.09</v>
      </c>
      <c r="E73" s="14" t="n">
        <v>148409262.1</v>
      </c>
      <c r="F73" s="9" t="n">
        <f aca="false">E73/C73</f>
        <v>0.666565179199419</v>
      </c>
      <c r="G73" s="10" t="n">
        <f aca="false">E73/D73</f>
        <v>0.666565179199419</v>
      </c>
      <c r="H73" s="14" t="n">
        <v>123648890.78</v>
      </c>
      <c r="I73" s="10" t="n">
        <f aca="false">E73/H73</f>
        <v>1.20024741963965</v>
      </c>
    </row>
    <row r="74" customFormat="false" ht="15" hidden="false" customHeight="false" outlineLevel="0" collapsed="false"/>
    <row r="75" customFormat="false" ht="15" hidden="false" customHeight="false" outlineLevel="0" collapsed="false">
      <c r="A75" s="1" t="s">
        <v>152</v>
      </c>
      <c r="C75" s="21" t="n">
        <f aca="false">C71+C72</f>
        <v>2157361266.06</v>
      </c>
      <c r="D75" s="22" t="n">
        <f aca="false">D71+D72</f>
        <v>2167146886.06</v>
      </c>
      <c r="E75" s="21" t="n">
        <f aca="false">E71+E72</f>
        <v>1361446957.37</v>
      </c>
      <c r="F75" s="23" t="n">
        <f aca="false">E75/C75</f>
        <v>0.631070455740785</v>
      </c>
      <c r="G75" s="24" t="n">
        <f aca="false">E75/D75</f>
        <v>0.6282208954674</v>
      </c>
      <c r="H75" s="21" t="n">
        <f aca="false">H71+H72</f>
        <v>870650165.01</v>
      </c>
      <c r="I75" s="24" t="n">
        <f aca="false">E75/H75</f>
        <v>1.56371297231002</v>
      </c>
    </row>
    <row r="76" customFormat="false" ht="15" hidden="false" customHeight="false" outlineLevel="0" collapsed="false"/>
    <row r="77" customFormat="false" ht="15" hidden="false" customHeight="false" outlineLevel="0" collapsed="false"/>
    <row r="78" customFormat="false" ht="15" hidden="false" customHeight="false" outlineLevel="0" collapsed="false"/>
    <row r="79" customFormat="false" ht="15" hidden="false" customHeight="false" outlineLevel="0" collapsed="false"/>
    <row r="80" customFormat="false" ht="15" hidden="false" customHeight="false" outlineLevel="0" collapsed="false"/>
    <row r="81" customFormat="false" ht="15" hidden="false" customHeight="false" outlineLevel="0" collapsed="false"/>
    <row r="82" customFormat="false" ht="15" hidden="false" customHeight="false" outlineLevel="0" collapsed="false"/>
    <row r="83" customFormat="false" ht="15" hidden="false" customHeight="false" outlineLevel="0" collapsed="false"/>
    <row r="84" customFormat="false" ht="15" hidden="false" customHeight="false" outlineLevel="0" collapsed="false"/>
    <row r="85" customFormat="false" ht="15" hidden="false" customHeight="false" outlineLevel="0" collapsed="false"/>
    <row r="86" customFormat="false" ht="15" hidden="false" customHeight="false" outlineLevel="0" collapsed="false"/>
    <row r="87" customFormat="false" ht="15" hidden="false" customHeight="false" outlineLevel="0" collapsed="false"/>
    <row r="88" customFormat="false" ht="15" hidden="false" customHeight="false" outlineLevel="0" collapsed="false"/>
    <row r="89" customFormat="false" ht="15" hidden="false" customHeight="false" outlineLevel="0" collapsed="false"/>
  </sheetData>
  <mergeCells count="1">
    <mergeCell ref="A1:H1"/>
  </mergeCells>
  <printOptions headings="false" gridLines="false" gridLinesSet="true" horizontalCentered="false" verticalCentered="false"/>
  <pageMargins left="0.7" right="0.7" top="0.75" bottom="0.416666666666667" header="0.511811023622047" footer="0.3"/>
  <pageSetup paperSize="9" scale="100" fitToWidth="1" fitToHeight="0" pageOrder="downThenOver" orientation="landscape" blackAndWhite="false" draft="false" cellComments="none" horizontalDpi="300" verticalDpi="300" copies="1"/>
  <headerFooter differentFirst="true" differentOddEven="false">
    <oddHeader/>
    <oddFooter>&amp;C&amp;P</oddFooter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4921875" defaultRowHeight="12.8" zeroHeight="false" outlineLevelRow="0" outlineLevelCol="0"/>
  <sheetData/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Roman,Обычный"&amp;Kffffff&amp;A</oddHeader>
    <oddFooter>&amp;C&amp;"Times New Roman,Обычный"&amp;KffffffСтраница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767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2022-11-26T04:43:25Z</dcterms:created>
  <dc:creator>Тимофеева Ольга Ивановна</dc:creator>
  <dc:description/>
  <dc:language>ru-RU</dc:language>
  <cp:lastModifiedBy/>
  <dcterms:modified xsi:type="dcterms:W3CDTF">2024-10-15T10:22:46Z</dcterms:modified>
  <cp:revision>32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