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" sheetId="1" state="visible" r:id="rId3"/>
    <sheet name="расходы" sheetId="2" state="visible" r:id="rId4"/>
    <sheet name="Лист1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<sst xmlns="http://schemas.openxmlformats.org/spreadsheetml/2006/main" count="180" uniqueCount="165">
  <si>
    <t xml:space="preserve">Сведения о внесенных изменениях в закон о бюджете в части доходов</t>
  </si>
  <si>
    <t xml:space="preserve">в рублях</t>
  </si>
  <si>
    <t xml:space="preserve">Код бюджетной классификации</t>
  </si>
  <si>
    <t xml:space="preserve">Наименование доходов</t>
  </si>
  <si>
    <t xml:space="preserve">План по решению о бюджете от 14.12.2023
 № 110 (первоначальный)</t>
  </si>
  <si>
    <t xml:space="preserve">Изменения, внесенные решением о бюджете от 15.02.2024 № 143
(уточнение 1)</t>
  </si>
  <si>
    <t xml:space="preserve">Изменения, внесенные решением о бюджете от 21.03.2024 № 164
(уточнение 2)</t>
  </si>
  <si>
    <t xml:space="preserve">Изменения, внесенные решением о бюджете от 16.05.2024 № 190
(уточнение 3)</t>
  </si>
  <si>
    <t xml:space="preserve">Изменения, внесенные решением о бюджете от 20.06.2024 № 210
(уточнение 4)</t>
  </si>
  <si>
    <t xml:space="preserve">Изменения, внесенные решением о бюджете от 04.07.2024 № 218
(уточнение 5)</t>
  </si>
  <si>
    <t xml:space="preserve">Изменения, внесенные решением о бюджете от 26.08.2024 № 220
(уточнение 6)</t>
  </si>
  <si>
    <t xml:space="preserve">Изменения, внесенные решением о бюджете от 25.10.2024 № 243
(уточнение 7)</t>
  </si>
  <si>
    <t xml:space="preserve">Изменения, внесенные решением о бюджете от 21.11.2024 № 262
(уточнение 8)</t>
  </si>
  <si>
    <t xml:space="preserve">Изменения, внесенные решением о бюджете от 11.12.2024 № 269
(уточнение 9)</t>
  </si>
  <si>
    <t xml:space="preserve">Итого изменений</t>
  </si>
  <si>
    <t xml:space="preserve">План по решению о бюджете от 14.12.2023
 № 110
в редакции закона от 11.12.2024
№ 269 (уточненный)</t>
  </si>
  <si>
    <t xml:space="preserve">000 1 00 00000 00 0000 000</t>
  </si>
  <si>
    <t xml:space="preserve">НАЛОГОВЫЕ И НЕНАЛОГОВЫЕ ДОХОДЫ</t>
  </si>
  <si>
    <t xml:space="preserve">000 1 01 00000 00 0000 000</t>
  </si>
  <si>
    <t xml:space="preserve">НАЛОГИ НА ПРИБЫЛЬ, ДОХОДЫ</t>
  </si>
  <si>
    <t xml:space="preserve">000 1 01 02000 01 0000 110</t>
  </si>
  <si>
    <t xml:space="preserve">Налог на доходы физических лиц</t>
  </si>
  <si>
    <t xml:space="preserve">000 1 03 00000 00 0000 000</t>
  </si>
  <si>
    <t xml:space="preserve">НАЛОГИ НА ТОВАРЫ (РАБОТЫ, УСЛУГИ), РЕАЛИЗУЕМЫЕ НА ТЕРРИТОРИИ РОССИЙСКОЙ ФЕДЕРАЦИИ</t>
  </si>
  <si>
    <t xml:space="preserve">000 1 03 02000 01 0000 110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</si>
  <si>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</si>
  <si>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000 1 05 00000 00 0000 000</t>
  </si>
  <si>
    <t xml:space="preserve">НАЛОГИ НА СОВОКУПНЫЙ ДОХОД</t>
  </si>
  <si>
    <t xml:space="preserve">000 1 05 01000 00 0000 110</t>
  </si>
  <si>
    <t xml:space="preserve">Налог, взимаемый в связи с применением упрощенной системы налогообложения</t>
  </si>
  <si>
    <t xml:space="preserve">000 1 05 03000 01 0000 110</t>
  </si>
  <si>
    <t xml:space="preserve">Единый сельскохозяйственный налог</t>
  </si>
  <si>
    <t xml:space="preserve">000 1 05 04000 02 0000 110</t>
  </si>
  <si>
    <t xml:space="preserve">Налог, взимаемый в связи с применением патентной системы налогообложения</t>
  </si>
  <si>
    <t xml:space="preserve">000 1 06 00000 00 0000 000</t>
  </si>
  <si>
    <t xml:space="preserve">НАЛОГИ НА ИМУЩЕСТВО</t>
  </si>
  <si>
    <t xml:space="preserve">000 1 06 01000 00 0000 110</t>
  </si>
  <si>
    <t xml:space="preserve">Налог на имущество физических лиц</t>
  </si>
  <si>
    <t xml:space="preserve">000 1 06 06000 00 0000 110</t>
  </si>
  <si>
    <t xml:space="preserve">Земельный налог</t>
  </si>
  <si>
    <t xml:space="preserve">000 1 08 00000 00 0000 000</t>
  </si>
  <si>
    <t xml:space="preserve">ГОСУДАРСТВЕННАЯ ПОШЛИНА</t>
  </si>
  <si>
    <t xml:space="preserve">000 1 11 00000 00 0000 000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</si>
  <si>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</si>
  <si>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000 1 12 00000 00 0000 000</t>
  </si>
  <si>
    <t xml:space="preserve">ПЛАТЕЖИ ПРИ ПОЛЬЗОВАНИИ ПРИРОДНЫМИ РЕСУРСАМИ </t>
  </si>
  <si>
    <t xml:space="preserve">000 1 12 01000 00 0000 000</t>
  </si>
  <si>
    <t xml:space="preserve">Платежи за негативное воздействие на окружающую среду</t>
  </si>
  <si>
    <t xml:space="preserve">000 1 13 00000 00 0000 000</t>
  </si>
  <si>
    <t xml:space="preserve">ДОХОДЫ ОТ ОКАЗАНИЯ ПЛАТНЫХ УСЛУГ (РАБОТ) И КОМПЕНСАЦИИ ЗАТРАТ  ГОСУДАРСТВА</t>
  </si>
  <si>
    <t xml:space="preserve">000 1 14 00000 00 0000 000</t>
  </si>
  <si>
    <t xml:space="preserve">ДОХОДЫ ОТ ПРОДАЖИ МАТЕРИАЛЬНЫХ И НЕМАТЕРИАЛЬНЫХ АКТИВОВ</t>
  </si>
  <si>
    <t xml:space="preserve">000 1 14 06000 00 0000 430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</si>
  <si>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</si>
  <si>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000 1 16 00000 00 0000 000</t>
  </si>
  <si>
    <t xml:space="preserve">ШТРАФЫ, САНКЦИИ, ВОЗМЕЩЕНИЕ УЩЕРБА</t>
  </si>
  <si>
    <t xml:space="preserve">000 1 17 00000 00 0000 000</t>
  </si>
  <si>
    <t xml:space="preserve">ПРОЧИЕ НЕНАЛОГОВЫЕ ДОХОДЫ</t>
  </si>
  <si>
    <t xml:space="preserve">000 2 00 00000 00 0000 000</t>
  </si>
  <si>
    <t xml:space="preserve">БЕЗВОЗМЕЗДНЫЕ ПОСТУПЛЕНИЯ</t>
  </si>
  <si>
    <t xml:space="preserve">000 2 02 00000 00 0000 000</t>
  </si>
  <si>
    <t xml:space="preserve">БЕЗВОЗМЕЗДНЫЕ ПОСТУПЛЕНИЯ ОТ ДРУГИХ БЮДЖЕТОВ БЮДЖЕТНОЙ СИСТЕМЫ РОССИЙСКОЙ ФЕДЕРАЦИИ</t>
  </si>
  <si>
    <t xml:space="preserve">000 2 02 10000 00 0000 150</t>
  </si>
  <si>
    <t xml:space="preserve">Дотации бюджетам бюджетной системы Российской Федерации</t>
  </si>
  <si>
    <t xml:space="preserve">000 2 02 20000 00 0000 150</t>
  </si>
  <si>
    <t xml:space="preserve">Субсидии бюджетам бюджетной системы Российской Федерации (межбюджетные субсидии)</t>
  </si>
  <si>
    <t xml:space="preserve">000 2 02 30000 00 0000 150</t>
  </si>
  <si>
    <t xml:space="preserve">Субвенции бюджетам бюджетной системы Российской Федерации</t>
  </si>
  <si>
    <t xml:space="preserve">000 2 02 40000 00 0000 150 </t>
  </si>
  <si>
    <t xml:space="preserve">Иные межбюджетные трансферты</t>
  </si>
  <si>
    <t xml:space="preserve">000 2 03 00000 00 0000 000</t>
  </si>
  <si>
    <t xml:space="preserve">БЕЗВОЗМЕЗДНЫЕ ПОСТУПЛЕНИЯ ОТ ГОСУДАРСТВЕННЫХ (МУНИЦИПАЛЬНЫХ) ОРГАНИЗАЦИЙ</t>
  </si>
  <si>
    <t xml:space="preserve">000 2 07 00000 00 0000 000</t>
  </si>
  <si>
    <t xml:space="preserve">ПРОЧИЕ БЕЗВОЗМЕЗДНЫЕ ПОСТУПЛЕНИЯ</t>
  </si>
  <si>
    <t xml:space="preserve">ИТОГО ДОХОДОВ</t>
  </si>
  <si>
    <t xml:space="preserve">Сведения о внесенных изменениях в решение о бюджете в части расходов</t>
  </si>
  <si>
    <t xml:space="preserve">0100 </t>
  </si>
  <si>
    <t xml:space="preserve">ОБЩЕГОСУДАРСТВЕННЫЕ ВОПРОСЫ</t>
  </si>
  <si>
    <t xml:space="preserve">0102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</si>
  <si>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</si>
  <si>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0103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</si>
  <si>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</si>
  <si>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0104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</si>
  <si>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</si>
  <si>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0105</t>
  </si>
  <si>
    <t xml:space="preserve">Судебная система</t>
  </si>
  <si>
    <t xml:space="preserve">0106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</si>
  <si>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</si>
  <si>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0107</t>
  </si>
  <si>
    <t xml:space="preserve">Обеспечение проведения выборов и референдумов
</t>
  </si>
  <si>
    <t xml:space="preserve">0111</t>
  </si>
  <si>
    <t xml:space="preserve">Резервные фонды</t>
  </si>
  <si>
    <t xml:space="preserve">0113</t>
  </si>
  <si>
    <t xml:space="preserve">Другие общегосударственные вопросы</t>
  </si>
  <si>
    <t xml:space="preserve">0200</t>
  </si>
  <si>
    <t xml:space="preserve">НАЦИОНАЛЬНАЯ ОБОРОНА</t>
  </si>
  <si>
    <t xml:space="preserve">0203</t>
  </si>
  <si>
    <t xml:space="preserve">Мобилизационная и вневойсковая подготовка</t>
  </si>
  <si>
    <t xml:space="preserve">0209</t>
  </si>
  <si>
    <t xml:space="preserve">Другие вопросы в области национальной обороны</t>
  </si>
  <si>
    <t xml:space="preserve">0300</t>
  </si>
  <si>
    <t xml:space="preserve">НАЦИОНАЛЬНАЯ БЕЗОПАСНОСТЬ И ПРАВООХРАНИТЕЛЬНАЯ ДЕЯТЕЛЬНОСТЬ</t>
  </si>
  <si>
    <t xml:space="preserve">0310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</si>
  <si>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</si>
  <si>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0400</t>
  </si>
  <si>
    <t xml:space="preserve">НАЦИОНАЛЬНАЯ ЭКОНОМИКА</t>
  </si>
  <si>
    <t xml:space="preserve">0405</t>
  </si>
  <si>
    <t xml:space="preserve">Сельское хозяйство и рыболовство</t>
  </si>
  <si>
    <t xml:space="preserve">0408</t>
  </si>
  <si>
    <t xml:space="preserve">Транспорт</t>
  </si>
  <si>
    <t xml:space="preserve">0409</t>
  </si>
  <si>
    <t xml:space="preserve">Дорожное хозяйство (дорожные фонды)</t>
  </si>
  <si>
    <t xml:space="preserve">0410</t>
  </si>
  <si>
    <t xml:space="preserve">Связь и информатика</t>
  </si>
  <si>
    <t xml:space="preserve">0412</t>
  </si>
  <si>
    <t xml:space="preserve">Другие вопросы в области национальной экономики</t>
  </si>
  <si>
    <t xml:space="preserve">0500</t>
  </si>
  <si>
    <t xml:space="preserve">ЖИЛИЩНО-КОММУНАЛЬНОЕ ХОЗЯЙСТВО</t>
  </si>
  <si>
    <t xml:space="preserve">0501</t>
  </si>
  <si>
    <t xml:space="preserve">Жилищное хозяйство</t>
  </si>
  <si>
    <t xml:space="preserve">0502</t>
  </si>
  <si>
    <t xml:space="preserve">Коммунальное хозяйство</t>
  </si>
  <si>
    <t xml:space="preserve">0503</t>
  </si>
  <si>
    <t xml:space="preserve">Благоустройство</t>
  </si>
  <si>
    <t xml:space="preserve">0505</t>
  </si>
  <si>
    <t xml:space="preserve">Другие вопросы в области жилищно-коммунального хозяйства</t>
  </si>
  <si>
    <t xml:space="preserve">0700</t>
  </si>
  <si>
    <t xml:space="preserve">ОБРАЗОВАНИЕ</t>
  </si>
  <si>
    <t xml:space="preserve">0701</t>
  </si>
  <si>
    <t xml:space="preserve">Дошкольное образование</t>
  </si>
  <si>
    <t xml:space="preserve">0702</t>
  </si>
  <si>
    <t xml:space="preserve">Общее образование</t>
  </si>
  <si>
    <t xml:space="preserve">0703</t>
  </si>
  <si>
    <t xml:space="preserve">Дополнительное образование детей</t>
  </si>
  <si>
    <t xml:space="preserve">0707</t>
  </si>
  <si>
    <t xml:space="preserve">Молодежная политика</t>
  </si>
  <si>
    <t xml:space="preserve">0709</t>
  </si>
  <si>
    <t xml:space="preserve">Другие вопросы в области образования</t>
  </si>
  <si>
    <t xml:space="preserve">0800</t>
  </si>
  <si>
    <t xml:space="preserve">КУЛЬТУРА, КИНЕМАТОГРАФИЯ</t>
  </si>
  <si>
    <t xml:space="preserve">0801</t>
  </si>
  <si>
    <t xml:space="preserve">Культура</t>
  </si>
  <si>
    <t xml:space="preserve">0804</t>
  </si>
  <si>
    <t xml:space="preserve">Другие вопросы в области культуры, кинематографии</t>
  </si>
  <si>
    <t xml:space="preserve">1000</t>
  </si>
  <si>
    <t xml:space="preserve">СОЦИАЛЬНАЯ ПОЛИТИКА</t>
  </si>
  <si>
    <t xml:space="preserve">1001</t>
  </si>
  <si>
    <t xml:space="preserve">Пенсионное обеспечение</t>
  </si>
  <si>
    <t xml:space="preserve">1003</t>
  </si>
  <si>
    <t xml:space="preserve">Социальное обеспечение населения</t>
  </si>
  <si>
    <t xml:space="preserve">1004</t>
  </si>
  <si>
    <t xml:space="preserve">Охрана семьи и детства</t>
  </si>
  <si>
    <t xml:space="preserve">1006</t>
  </si>
  <si>
    <t xml:space="preserve">Другие вопросы в области социальной политики</t>
  </si>
  <si>
    <t xml:space="preserve">1100</t>
  </si>
  <si>
    <t xml:space="preserve">ФИЗИЧЕСКАЯ КУЛЬТУРА И СПОРТ</t>
  </si>
  <si>
    <t xml:space="preserve">1101</t>
  </si>
  <si>
    <t xml:space="preserve">Физическая культура</t>
  </si>
  <si>
    <t xml:space="preserve">1102</t>
  </si>
  <si>
    <t xml:space="preserve">Массовый спорт</t>
  </si>
  <si>
    <t xml:space="preserve">1200</t>
  </si>
  <si>
    <t xml:space="preserve">СРЕДСТВА МАССОВОЙ ИНФОРМАЦИИ</t>
  </si>
  <si>
    <t xml:space="preserve">1202</t>
  </si>
  <si>
    <t xml:space="preserve">Периодическая печать и издательства</t>
  </si>
  <si>
    <t xml:space="preserve">ИТОГО РАСХОДОВ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</si>
</sst>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#,##0.00"/>
    <numFmt numFmtId="167" formatCode="0%"/>
    <numFmt numFmtId="168" formatCode="_-* #,##0.00\ _₽_-;\-* #,##0.00\ _₽_-;_-* \-??\ _₽_-;_-@_-"/>
    <numFmt numFmtId="169" formatCode="@"/>
    <numFmt numFmtId="170" formatCode="#,##0.00_ ;[RED]\-#,##0.00\ "/>
  </numFmts>
  <fonts count="2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204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b val="true"/>
      <sz val="18"/>
      <color theme="3"/>
      <name val="Cambria"/>
      <family val="2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2"/>
      <name val="Times New Roman Cyr"/>
      <family val="0"/>
      <charset val="204"/>
    </font>
    <font>
      <sz val="12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b val="true"/>
      <sz val="12"/>
      <color rgb="FFFF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theme="4" tint="0.7999"/>
        <bgColor rgb="FFDBEEF4"/>
      </patternFill>
    </fill>
    <fill>
      <patternFill patternType="solid">
        <fgColor theme="5" tint="0.7999"/>
        <bgColor rgb="FFE6E0EC"/>
      </patternFill>
    </fill>
    <fill>
      <patternFill patternType="solid">
        <fgColor theme="6" tint="0.7999"/>
        <bgColor rgb="FFFDEADA"/>
      </patternFill>
    </fill>
    <fill>
      <patternFill patternType="solid">
        <fgColor theme="7" tint="0.7999"/>
        <bgColor rgb="FFDCE6F2"/>
      </patternFill>
    </fill>
    <fill>
      <patternFill patternType="solid">
        <fgColor theme="8" tint="0.7999"/>
        <bgColor rgb="FFDCE6F2"/>
      </patternFill>
    </fill>
    <fill>
      <patternFill patternType="solid">
        <fgColor theme="9" tint="0.7999"/>
        <bgColor rgb="FFEBF1DE"/>
      </patternFill>
    </fill>
    <fill>
      <patternFill patternType="solid">
        <fgColor theme="4" tint="0.5999"/>
        <bgColor rgb="FFB7DEE8"/>
      </patternFill>
    </fill>
    <fill>
      <patternFill patternType="solid">
        <fgColor theme="5" tint="0.5999"/>
        <bgColor rgb="FFCCC1DA"/>
      </patternFill>
    </fill>
    <fill>
      <patternFill patternType="solid">
        <fgColor theme="6" tint="0.5999"/>
        <bgColor rgb="FFDCE6F2"/>
      </patternFill>
    </fill>
    <fill>
      <patternFill patternType="solid">
        <fgColor theme="7" tint="0.5999"/>
        <bgColor rgb="FFB9CDE5"/>
      </patternFill>
    </fill>
    <fill>
      <patternFill patternType="solid">
        <fgColor theme="8" tint="0.5999"/>
        <bgColor rgb="FFB9CDE5"/>
      </patternFill>
    </fill>
    <fill>
      <patternFill patternType="solid">
        <fgColor theme="9" tint="0.5999"/>
        <bgColor rgb="FFF2DCDB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EBF1DE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7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6" fillId="14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6" borderId="2" applyFont="true" applyBorder="true" applyAlignment="true" applyProtection="false">
      <alignment horizontal="general" vertical="bottom" textRotation="0" wrapText="false" indent="0" shrinkToFit="false"/>
    </xf>
    <xf numFmtId="164" fontId="0" fillId="16" borderId="2" applyFont="true" applyBorder="true" applyAlignment="true" applyProtection="false">
      <alignment horizontal="general" vertical="bottom" textRotation="0" wrapText="false" indent="0" shrinkToFit="false"/>
    </xf>
    <xf numFmtId="164" fontId="0" fillId="16" borderId="2" applyFont="true" applyBorder="true" applyAlignment="true" applyProtection="false">
      <alignment horizontal="general" vertical="bottom" textRotation="0" wrapText="false" indent="0" shrinkToFit="false"/>
    </xf>
    <xf numFmtId="164" fontId="0" fillId="16" borderId="2" applyFont="true" applyBorder="tru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13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9" fontId="14" fillId="1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15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70" fontId="15" fillId="1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0" fontId="1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1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19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9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2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2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4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16" fillId="0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2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5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 2" xfId="20"/>
    <cellStyle name="20% - Акцент1 3" xfId="21"/>
    <cellStyle name="20% - Акцент1 4" xfId="22"/>
    <cellStyle name="20% - Акцент2 2" xfId="23"/>
    <cellStyle name="20% - Акцент2 3" xfId="24"/>
    <cellStyle name="20% - Акцент2 4" xfId="25"/>
    <cellStyle name="20% - Акцент3 2" xfId="26"/>
    <cellStyle name="20% - Акцент3 3" xfId="27"/>
    <cellStyle name="20% - Акцент3 4" xfId="28"/>
    <cellStyle name="20% - Акцент4 2" xfId="29"/>
    <cellStyle name="20% - Акцент4 3" xfId="30"/>
    <cellStyle name="20% - Акцент4 4" xfId="31"/>
    <cellStyle name="20% - Акцент5 2" xfId="32"/>
    <cellStyle name="20% - Акцент5 3" xfId="33"/>
    <cellStyle name="20% - Акцент5 4" xfId="34"/>
    <cellStyle name="20% - Акцент6 2" xfId="35"/>
    <cellStyle name="20% - Акцент6 3" xfId="36"/>
    <cellStyle name="20% - Акцент6 4" xfId="37"/>
    <cellStyle name="40% - Акцент1 2" xfId="38"/>
    <cellStyle name="40% - Акцент1 3" xfId="39"/>
    <cellStyle name="40% - Акцент1 4" xfId="40"/>
    <cellStyle name="40% - Акцент2 2" xfId="41"/>
    <cellStyle name="40% - Акцент2 3" xfId="42"/>
    <cellStyle name="40% - Акцент2 4" xfId="43"/>
    <cellStyle name="40% - Акцент3 2" xfId="44"/>
    <cellStyle name="40% - Акцент3 3" xfId="45"/>
    <cellStyle name="40% - Акцент3 4" xfId="46"/>
    <cellStyle name="40% - Акцент4 2" xfId="47"/>
    <cellStyle name="40% - Акцент4 3" xfId="48"/>
    <cellStyle name="40% - Акцент4 4" xfId="49"/>
    <cellStyle name="40% - Акцент5 2" xfId="50"/>
    <cellStyle name="40% - Акцент5 3" xfId="51"/>
    <cellStyle name="40% - Акцент5 4" xfId="52"/>
    <cellStyle name="40% - Акцент6 2" xfId="53"/>
    <cellStyle name="40% - Акцент6 3" xfId="54"/>
    <cellStyle name="40% - Акцент6 4" xfId="55"/>
    <cellStyle name="xl30" xfId="56"/>
    <cellStyle name="xl42" xfId="57"/>
    <cellStyle name="Название 2" xfId="58"/>
    <cellStyle name="Обычный 2" xfId="59"/>
    <cellStyle name="Обычный 3" xfId="60"/>
    <cellStyle name="Обычный 4" xfId="61"/>
    <cellStyle name="Обычный 5" xfId="62"/>
    <cellStyle name="Обычный 6" xfId="63"/>
    <cellStyle name="Обычный 7" xfId="64"/>
    <cellStyle name="Обычный 8" xfId="65"/>
    <cellStyle name="Примечание 2" xfId="66"/>
    <cellStyle name="Примечание 3" xfId="67"/>
    <cellStyle name="Примечание 4" xfId="68"/>
    <cellStyle name="Примечание 5" xfId="69"/>
    <cellStyle name="Процентный 2" xfId="70"/>
    <cellStyle name="Финансовый 2" xfId="71"/>
  </cellStyles>
  <dxfs count="3">
    <dxf>
      <font>
        <name val="Calibri"/>
        <charset val="1"/>
        <family val="2"/>
        <color rgb="FFFF0000"/>
        <sz val="11"/>
      </font>
    </dxf>
    <dxf>
      <font>
        <name val="Calibri"/>
        <charset val="1"/>
        <family val="2"/>
        <color rgb="FFFF0000"/>
        <sz val="11"/>
      </font>
    </dxf>
    <dxf>
      <font>
        <name val="Calibri"/>
        <charset val="1"/>
        <family val="2"/>
        <color rgb="FFFF0000"/>
        <sz val="11"/>
      </font>
    </dxf>
  </dxfs>
  <colors>
    <indexedColors>
      <rgbColor rgb="FF000000"/>
      <rgbColor rgb="FFFFFFFF"/>
      <rgbColor rgb="FFFF0000"/>
      <rgbColor rgb="FF00FF00"/>
      <rgbColor rgb="FF0000FF"/>
      <rgbColor rgb="FFFDEADA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F2DCDB"/>
      <rgbColor rgb="FF993366"/>
      <rgbColor rgb="FFFFFFCC"/>
      <rgbColor rgb="FFDBEEF4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EBF1DE"/>
      <rgbColor rgb="FFFFFF99"/>
      <rgbColor rgb="FFB7DEE8"/>
      <rgbColor rgb="FFE6B9B8"/>
      <rgbColor rgb="FFE6E0EC"/>
      <rgbColor rgb="FFFCD5B5"/>
      <rgbColor rgb="FF3366FF"/>
      <rgbColor rgb="FF33CCCC"/>
      <rgbColor rgb="FF99CC00"/>
      <rgbColor rgb="FFD7E4BD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9"/>
  <sheetViews>
    <sheetView showFormulas="false" showGridLines="true" showRowColHeaders="true" showZeros="true" rightToLeft="false" tabSelected="true" showOutlineSymbols="true" defaultGridColor="true" view="pageBreakPreview" topLeftCell="A1" colorId="64" zoomScale="78" zoomScaleNormal="100" zoomScalePageLayoutView="78" workbookViewId="0">
      <pane xSplit="2" ySplit="1" topLeftCell="L2" activePane="bottomRight" state="frozen"/>
      <selection pane="topLeft" activeCell="A1" activeCellId="0" sqref="A1"/>
      <selection pane="topRight" activeCell="L1" activeCellId="0" sqref="L1"/>
      <selection pane="bottomLeft" activeCell="A2" activeCellId="0" sqref="A2"/>
      <selection pane="bottomRight" activeCell="N3" activeCellId="0" sqref="N3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39.85"/>
    <col collapsed="false" customWidth="true" hidden="false" outlineLevel="0" max="3" min="3" style="1" width="20.29"/>
    <col collapsed="false" customWidth="true" hidden="false" outlineLevel="0" max="13" min="4" style="1" width="18.29"/>
    <col collapsed="false" customWidth="true" hidden="false" outlineLevel="0" max="14" min="14" style="1" width="17.71"/>
    <col collapsed="false" customWidth="false" hidden="false" outlineLevel="0" max="15" min="15" style="1" width="9.14"/>
    <col collapsed="false" customWidth="true" hidden="false" outlineLevel="0" max="16" min="16" style="1" width="16.43"/>
    <col collapsed="false" customWidth="false" hidden="false" outlineLevel="0" max="16384" min="17" style="1" width="9.14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M2" s="3"/>
      <c r="N2" s="3" t="s">
        <v>1</v>
      </c>
    </row>
    <row r="3" customFormat="false" ht="129.15" hidden="false" customHeight="fals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="8" customFormat="true" ht="32.25" hidden="false" customHeight="true" outlineLevel="0" collapsed="false">
      <c r="A4" s="5" t="s">
        <v>16</v>
      </c>
      <c r="B4" s="6" t="s">
        <v>17</v>
      </c>
      <c r="C4" s="7" t="n">
        <f aca="false">C5+C7+C9+C13+C16+C17+C18+C20+C21+C23+C24</f>
        <v>696432842</v>
      </c>
      <c r="D4" s="7" t="n">
        <f aca="false">D5+D7+D9+D13+D16+D17+D18+D20+D21+D23+D24</f>
        <v>0</v>
      </c>
      <c r="E4" s="7" t="n">
        <f aca="false">E5+E7+E9+E13+E16+E17+E18+E20+E21+E23+E24</f>
        <v>0</v>
      </c>
      <c r="F4" s="7" t="n">
        <f aca="false">F5+F7+F9+F13+F16+F17+F18+F20+F21+F23+F24</f>
        <v>0</v>
      </c>
      <c r="G4" s="7" t="n">
        <f aca="false">G5+G7+G9+G13+G16+G17+G18+G20+G21+G23+G24</f>
        <v>32000000</v>
      </c>
      <c r="H4" s="7" t="n">
        <f aca="false">H5+H7+H9+H13+H16+H17+H18+H20+H21+H23+H24</f>
        <v>0</v>
      </c>
      <c r="I4" s="7" t="n">
        <f aca="false">I5+I7+I9+I13+I16+I17+I18+I20+I21+I23+I24</f>
        <v>40000000</v>
      </c>
      <c r="J4" s="7" t="n">
        <f aca="false">J5+J7+J9+J13+J16+J17+J18+J20+J21+J23+J24</f>
        <v>31008000</v>
      </c>
      <c r="K4" s="7" t="n">
        <f aca="false">K5+K7+K9+K13+K16+K17+K18+K20+K21+K23+K24</f>
        <v>6600000</v>
      </c>
      <c r="L4" s="7" t="n">
        <f aca="false">L5+L7+L9+L13+L16+L17+L18+L20+L21+L23+L24</f>
        <v>0</v>
      </c>
      <c r="M4" s="7" t="n">
        <f aca="false">SUM(D4:L4)</f>
        <v>109608000</v>
      </c>
      <c r="N4" s="7" t="n">
        <f aca="false">N5+N7+N9+N13+N16+N17+N18+N20+N21+N23+N24</f>
        <v>806040842</v>
      </c>
    </row>
    <row r="5" s="8" customFormat="true" ht="15.75" hidden="false" customHeight="false" outlineLevel="0" collapsed="false">
      <c r="A5" s="5" t="s">
        <v>18</v>
      </c>
      <c r="B5" s="6" t="s">
        <v>19</v>
      </c>
      <c r="C5" s="7" t="n">
        <f aca="false">C6</f>
        <v>551105842</v>
      </c>
      <c r="D5" s="7" t="n">
        <f aca="false">D6</f>
        <v>0</v>
      </c>
      <c r="E5" s="7" t="n">
        <f aca="false">E6</f>
        <v>0</v>
      </c>
      <c r="F5" s="7" t="n">
        <f aca="false">F6</f>
        <v>0</v>
      </c>
      <c r="G5" s="7" t="n">
        <f aca="false">G6</f>
        <v>0</v>
      </c>
      <c r="H5" s="7" t="n">
        <f aca="false">H6</f>
        <v>0</v>
      </c>
      <c r="I5" s="7" t="n">
        <f aca="false">I6</f>
        <v>40000000</v>
      </c>
      <c r="J5" s="7" t="n">
        <f aca="false">J6</f>
        <v>0</v>
      </c>
      <c r="K5" s="7" t="n">
        <f aca="false">K6</f>
        <v>0</v>
      </c>
      <c r="L5" s="7" t="n">
        <f aca="false">L6</f>
        <v>0</v>
      </c>
      <c r="M5" s="7" t="n">
        <f aca="false">SUM(D5:L5)</f>
        <v>40000000</v>
      </c>
      <c r="N5" s="7" t="n">
        <f aca="false">N6</f>
        <v>591105842</v>
      </c>
      <c r="P5" s="9"/>
    </row>
    <row r="6" customFormat="false" ht="15.75" hidden="false" customHeight="false" outlineLevel="0" collapsed="false">
      <c r="A6" s="10" t="s">
        <v>20</v>
      </c>
      <c r="B6" s="11" t="s">
        <v>21</v>
      </c>
      <c r="C6" s="12" t="n">
        <v>551105842</v>
      </c>
      <c r="D6" s="12"/>
      <c r="E6" s="12"/>
      <c r="F6" s="12"/>
      <c r="G6" s="12"/>
      <c r="H6" s="12"/>
      <c r="I6" s="12" t="n">
        <v>40000000</v>
      </c>
      <c r="J6" s="12"/>
      <c r="K6" s="12"/>
      <c r="L6" s="12"/>
      <c r="M6" s="7" t="n">
        <f aca="false">SUM(D6:L6)</f>
        <v>40000000</v>
      </c>
      <c r="N6" s="12" t="n">
        <f aca="false">C6+M6</f>
        <v>591105842</v>
      </c>
    </row>
    <row r="7" s="8" customFormat="true" ht="67.5" hidden="false" customHeight="true" outlineLevel="0" collapsed="false">
      <c r="A7" s="5" t="s">
        <v>22</v>
      </c>
      <c r="B7" s="6" t="s">
        <v>23</v>
      </c>
      <c r="C7" s="7" t="n">
        <f aca="false">C8</f>
        <v>32400000</v>
      </c>
      <c r="D7" s="7" t="n">
        <f aca="false">D8</f>
        <v>0</v>
      </c>
      <c r="E7" s="7" t="n">
        <f aca="false">E8</f>
        <v>0</v>
      </c>
      <c r="F7" s="7" t="n">
        <f aca="false">F8</f>
        <v>0</v>
      </c>
      <c r="G7" s="7" t="n">
        <f aca="false">G8</f>
        <v>0</v>
      </c>
      <c r="H7" s="7" t="n">
        <f aca="false">H8</f>
        <v>0</v>
      </c>
      <c r="I7" s="7" t="n">
        <f aca="false">I8</f>
        <v>0</v>
      </c>
      <c r="J7" s="7" t="n">
        <f aca="false">J8</f>
        <v>5418000</v>
      </c>
      <c r="K7" s="7" t="n">
        <f aca="false">K8</f>
        <v>0</v>
      </c>
      <c r="L7" s="7" t="n">
        <f aca="false">L8</f>
        <v>0</v>
      </c>
      <c r="M7" s="7" t="n">
        <f aca="false">SUM(D7:L7)</f>
        <v>5418000</v>
      </c>
      <c r="N7" s="7" t="n">
        <f aca="false">C7+M7</f>
        <v>37818000</v>
      </c>
    </row>
    <row r="8" customFormat="false" ht="51" hidden="false" customHeight="true" outlineLevel="0" collapsed="false">
      <c r="A8" s="10" t="s">
        <v>24</v>
      </c>
      <c r="B8" s="11" t="s">
        <v>25</v>
      </c>
      <c r="C8" s="12" t="n">
        <v>32400000</v>
      </c>
      <c r="D8" s="12" t="n">
        <v>0</v>
      </c>
      <c r="E8" s="12" t="n">
        <v>0</v>
      </c>
      <c r="F8" s="12" t="n">
        <v>0</v>
      </c>
      <c r="G8" s="12" t="n">
        <v>0</v>
      </c>
      <c r="H8" s="12"/>
      <c r="I8" s="12"/>
      <c r="J8" s="12" t="n">
        <v>5418000</v>
      </c>
      <c r="K8" s="12"/>
      <c r="L8" s="12"/>
      <c r="M8" s="7" t="n">
        <f aca="false">SUM(D8:L8)</f>
        <v>5418000</v>
      </c>
      <c r="N8" s="12" t="n">
        <f aca="false">C8+M8</f>
        <v>37818000</v>
      </c>
    </row>
    <row r="9" s="8" customFormat="true" ht="34.5" hidden="false" customHeight="true" outlineLevel="0" collapsed="false">
      <c r="A9" s="5" t="s">
        <v>26</v>
      </c>
      <c r="B9" s="6" t="s">
        <v>27</v>
      </c>
      <c r="C9" s="7" t="n">
        <f aca="false">C10+C11+C12</f>
        <v>10726000</v>
      </c>
      <c r="D9" s="7" t="n">
        <f aca="false">D10+D11+D12</f>
        <v>0</v>
      </c>
      <c r="E9" s="7" t="n">
        <f aca="false">E10+E11+E12</f>
        <v>0</v>
      </c>
      <c r="F9" s="7" t="n">
        <f aca="false">F10+F11+F12</f>
        <v>0</v>
      </c>
      <c r="G9" s="7" t="n">
        <f aca="false">G10+G11+G12</f>
        <v>0</v>
      </c>
      <c r="H9" s="7" t="n">
        <f aca="false">H10+H11+H12</f>
        <v>0</v>
      </c>
      <c r="I9" s="7" t="n">
        <f aca="false">I10+I11+I12</f>
        <v>0</v>
      </c>
      <c r="J9" s="7" t="n">
        <f aca="false">J10+J11+J12</f>
        <v>2840000</v>
      </c>
      <c r="K9" s="7" t="n">
        <f aca="false">K10+K11+K12</f>
        <v>0</v>
      </c>
      <c r="L9" s="7" t="n">
        <f aca="false">L10+L11+L12</f>
        <v>0</v>
      </c>
      <c r="M9" s="7" t="n">
        <f aca="false">M10+M11+M12</f>
        <v>2840000</v>
      </c>
      <c r="N9" s="7" t="n">
        <f aca="false">N10+N11+N12</f>
        <v>13566000</v>
      </c>
    </row>
    <row r="10" s="8" customFormat="true" ht="48" hidden="false" customHeight="true" outlineLevel="0" collapsed="false">
      <c r="A10" s="10" t="s">
        <v>28</v>
      </c>
      <c r="B10" s="11" t="s">
        <v>29</v>
      </c>
      <c r="C10" s="12" t="n">
        <v>1526000</v>
      </c>
      <c r="D10" s="7"/>
      <c r="E10" s="7"/>
      <c r="F10" s="7"/>
      <c r="G10" s="7"/>
      <c r="H10" s="7"/>
      <c r="I10" s="7"/>
      <c r="J10" s="12"/>
      <c r="K10" s="7"/>
      <c r="L10" s="7"/>
      <c r="M10" s="7" t="n">
        <v>0</v>
      </c>
      <c r="N10" s="12" t="n">
        <f aca="false">C10+M10</f>
        <v>1526000</v>
      </c>
    </row>
    <row r="11" customFormat="false" ht="24" hidden="false" customHeight="true" outlineLevel="0" collapsed="false">
      <c r="A11" s="13" t="s">
        <v>30</v>
      </c>
      <c r="B11" s="14" t="s">
        <v>31</v>
      </c>
      <c r="C11" s="12" t="n">
        <v>1700000</v>
      </c>
      <c r="D11" s="12"/>
      <c r="E11" s="12"/>
      <c r="F11" s="12"/>
      <c r="G11" s="12"/>
      <c r="H11" s="12"/>
      <c r="I11" s="12"/>
      <c r="J11" s="12" t="n">
        <v>2040000</v>
      </c>
      <c r="K11" s="12"/>
      <c r="L11" s="12"/>
      <c r="M11" s="7" t="n">
        <f aca="false">SUM(D11:L11)</f>
        <v>2040000</v>
      </c>
      <c r="N11" s="12" t="n">
        <f aca="false">C11+M11</f>
        <v>3740000</v>
      </c>
    </row>
    <row r="12" customFormat="false" ht="42.75" hidden="false" customHeight="true" outlineLevel="0" collapsed="false">
      <c r="A12" s="13" t="s">
        <v>32</v>
      </c>
      <c r="B12" s="14" t="s">
        <v>33</v>
      </c>
      <c r="C12" s="12" t="n">
        <v>7500000</v>
      </c>
      <c r="D12" s="12"/>
      <c r="E12" s="12"/>
      <c r="F12" s="12"/>
      <c r="G12" s="12"/>
      <c r="H12" s="12"/>
      <c r="I12" s="12"/>
      <c r="J12" s="12" t="n">
        <v>800000</v>
      </c>
      <c r="K12" s="12"/>
      <c r="L12" s="12"/>
      <c r="M12" s="7" t="n">
        <f aca="false">SUM(D12:L12)</f>
        <v>800000</v>
      </c>
      <c r="N12" s="12" t="n">
        <f aca="false">C12+M12</f>
        <v>8300000</v>
      </c>
    </row>
    <row r="13" s="8" customFormat="true" ht="15.75" hidden="false" customHeight="false" outlineLevel="0" collapsed="false">
      <c r="A13" s="5" t="s">
        <v>34</v>
      </c>
      <c r="B13" s="6" t="s">
        <v>35</v>
      </c>
      <c r="C13" s="7" t="n">
        <f aca="false">C14+C15</f>
        <v>43310000</v>
      </c>
      <c r="D13" s="7" t="n">
        <f aca="false">D14+D15</f>
        <v>0</v>
      </c>
      <c r="E13" s="7" t="n">
        <f aca="false">E14+E15</f>
        <v>0</v>
      </c>
      <c r="F13" s="7" t="n">
        <f aca="false">F14+F15</f>
        <v>0</v>
      </c>
      <c r="G13" s="7" t="n">
        <f aca="false">G14+G15</f>
        <v>0</v>
      </c>
      <c r="H13" s="7" t="n">
        <f aca="false">H14+H15</f>
        <v>0</v>
      </c>
      <c r="I13" s="7" t="n">
        <f aca="false">I14+I15</f>
        <v>0</v>
      </c>
      <c r="J13" s="7" t="n">
        <f aca="false">J14+J15</f>
        <v>4750000</v>
      </c>
      <c r="K13" s="7" t="n">
        <f aca="false">K14+K15</f>
        <v>0</v>
      </c>
      <c r="L13" s="7" t="n">
        <f aca="false">L14+L15</f>
        <v>0</v>
      </c>
      <c r="M13" s="7" t="n">
        <f aca="false">SUM(D13:L13)</f>
        <v>4750000</v>
      </c>
      <c r="N13" s="7" t="n">
        <f aca="false">N14+N15</f>
        <v>48060000</v>
      </c>
    </row>
    <row r="14" customFormat="false" ht="15.75" hidden="false" customHeight="false" outlineLevel="0" collapsed="false">
      <c r="A14" s="10" t="s">
        <v>36</v>
      </c>
      <c r="B14" s="11" t="s">
        <v>37</v>
      </c>
      <c r="C14" s="12" t="n">
        <v>6800000</v>
      </c>
      <c r="D14" s="12" t="n">
        <v>0</v>
      </c>
      <c r="E14" s="12" t="n">
        <v>0</v>
      </c>
      <c r="F14" s="12" t="n">
        <v>0</v>
      </c>
      <c r="G14" s="12" t="n">
        <v>0</v>
      </c>
      <c r="H14" s="12"/>
      <c r="I14" s="12"/>
      <c r="J14" s="12" t="n">
        <v>1500000</v>
      </c>
      <c r="K14" s="12"/>
      <c r="L14" s="12"/>
      <c r="M14" s="7" t="n">
        <f aca="false">SUM(D14:L14)</f>
        <v>1500000</v>
      </c>
      <c r="N14" s="12" t="n">
        <f aca="false">C14+M14</f>
        <v>8300000</v>
      </c>
    </row>
    <row r="15" customFormat="false" ht="15.75" hidden="false" customHeight="false" outlineLevel="0" collapsed="false">
      <c r="A15" s="10" t="s">
        <v>38</v>
      </c>
      <c r="B15" s="11" t="s">
        <v>39</v>
      </c>
      <c r="C15" s="12" t="n">
        <v>36510000</v>
      </c>
      <c r="D15" s="12" t="n">
        <v>0</v>
      </c>
      <c r="E15" s="12" t="n">
        <v>0</v>
      </c>
      <c r="F15" s="12"/>
      <c r="G15" s="12"/>
      <c r="H15" s="12"/>
      <c r="I15" s="12"/>
      <c r="J15" s="12" t="n">
        <v>3250000</v>
      </c>
      <c r="K15" s="12"/>
      <c r="L15" s="12"/>
      <c r="M15" s="7" t="n">
        <f aca="false">SUM(D15:L15)</f>
        <v>3250000</v>
      </c>
      <c r="N15" s="12" t="n">
        <f aca="false">C15+M15</f>
        <v>39760000</v>
      </c>
    </row>
    <row r="16" customFormat="false" ht="19.5" hidden="false" customHeight="true" outlineLevel="0" collapsed="false">
      <c r="A16" s="5" t="s">
        <v>40</v>
      </c>
      <c r="B16" s="6" t="s">
        <v>41</v>
      </c>
      <c r="C16" s="12" t="n">
        <v>4020000</v>
      </c>
      <c r="D16" s="12" t="n">
        <v>0</v>
      </c>
      <c r="E16" s="12" t="n">
        <v>0</v>
      </c>
      <c r="F16" s="12" t="n">
        <v>0</v>
      </c>
      <c r="G16" s="12" t="n">
        <v>0</v>
      </c>
      <c r="H16" s="7"/>
      <c r="I16" s="7"/>
      <c r="J16" s="7"/>
      <c r="K16" s="7"/>
      <c r="L16" s="7"/>
      <c r="M16" s="7" t="n">
        <f aca="false">SUM(D16:L16)</f>
        <v>0</v>
      </c>
      <c r="N16" s="7" t="n">
        <f aca="false">C16+M16</f>
        <v>4020000</v>
      </c>
    </row>
    <row r="17" customFormat="false" ht="68.85" hidden="false" customHeight="false" outlineLevel="0" collapsed="false">
      <c r="A17" s="5" t="s">
        <v>42</v>
      </c>
      <c r="B17" s="15" t="s">
        <v>43</v>
      </c>
      <c r="C17" s="12" t="n">
        <v>21901000</v>
      </c>
      <c r="D17" s="12" t="n">
        <v>0</v>
      </c>
      <c r="E17" s="12" t="n">
        <v>0</v>
      </c>
      <c r="F17" s="12" t="n">
        <v>0</v>
      </c>
      <c r="G17" s="12"/>
      <c r="H17" s="7"/>
      <c r="I17" s="7"/>
      <c r="J17" s="7"/>
      <c r="K17" s="16" t="n">
        <v>6600000</v>
      </c>
      <c r="L17" s="12"/>
      <c r="M17" s="7" t="n">
        <f aca="false">SUM(D17:L17)</f>
        <v>6600000</v>
      </c>
      <c r="N17" s="7" t="n">
        <f aca="false">C17+M17</f>
        <v>28501000</v>
      </c>
    </row>
    <row r="18" customFormat="false" ht="31.5" hidden="false" customHeight="false" outlineLevel="0" collapsed="false">
      <c r="A18" s="5" t="s">
        <v>44</v>
      </c>
      <c r="B18" s="15" t="s">
        <v>45</v>
      </c>
      <c r="C18" s="7" t="n">
        <f aca="false">C19</f>
        <v>1270000</v>
      </c>
      <c r="D18" s="7" t="n">
        <f aca="false">D19</f>
        <v>0</v>
      </c>
      <c r="E18" s="7" t="n">
        <f aca="false">E19</f>
        <v>0</v>
      </c>
      <c r="F18" s="7" t="n">
        <f aca="false">F19</f>
        <v>0</v>
      </c>
      <c r="G18" s="7" t="n">
        <f aca="false">G19</f>
        <v>0</v>
      </c>
      <c r="H18" s="7" t="n">
        <f aca="false">H19</f>
        <v>0</v>
      </c>
      <c r="I18" s="7" t="n">
        <f aca="false">I19</f>
        <v>0</v>
      </c>
      <c r="J18" s="7" t="n">
        <f aca="false">J19</f>
        <v>0</v>
      </c>
      <c r="K18" s="7" t="n">
        <f aca="false">K19</f>
        <v>0</v>
      </c>
      <c r="L18" s="7" t="n">
        <f aca="false">L19</f>
        <v>0</v>
      </c>
      <c r="M18" s="7" t="n">
        <f aca="false">SUM(D18:L18)</f>
        <v>0</v>
      </c>
      <c r="N18" s="7" t="n">
        <f aca="false">N19</f>
        <v>1270000</v>
      </c>
    </row>
    <row r="19" customFormat="false" ht="31.5" hidden="false" customHeight="false" outlineLevel="0" collapsed="false">
      <c r="A19" s="10" t="s">
        <v>46</v>
      </c>
      <c r="B19" s="17" t="s">
        <v>47</v>
      </c>
      <c r="C19" s="12" t="n">
        <v>1270000</v>
      </c>
      <c r="D19" s="12"/>
      <c r="E19" s="12"/>
      <c r="F19" s="12"/>
      <c r="G19" s="12"/>
      <c r="H19" s="12"/>
      <c r="I19" s="12"/>
      <c r="J19" s="12"/>
      <c r="K19" s="12"/>
      <c r="L19" s="12"/>
      <c r="M19" s="7" t="n">
        <f aca="false">SUM(D19:L19)</f>
        <v>0</v>
      </c>
      <c r="N19" s="12" t="n">
        <f aca="false">C19+M19</f>
        <v>1270000</v>
      </c>
    </row>
    <row r="20" customFormat="false" ht="49.5" hidden="false" customHeight="true" outlineLevel="0" collapsed="false">
      <c r="A20" s="18" t="s">
        <v>48</v>
      </c>
      <c r="B20" s="6" t="s">
        <v>49</v>
      </c>
      <c r="C20" s="12" t="n">
        <v>700000</v>
      </c>
      <c r="D20" s="12"/>
      <c r="E20" s="12"/>
      <c r="F20" s="12"/>
      <c r="G20" s="12"/>
      <c r="H20" s="7"/>
      <c r="I20" s="7"/>
      <c r="J20" s="7"/>
      <c r="K20" s="7"/>
      <c r="L20" s="7"/>
      <c r="M20" s="7" t="n">
        <f aca="false">SUM(D20:L20)</f>
        <v>0</v>
      </c>
      <c r="N20" s="7" t="n">
        <f aca="false">C20+M20</f>
        <v>700000</v>
      </c>
    </row>
    <row r="21" customFormat="false" ht="47.25" hidden="false" customHeight="false" outlineLevel="0" collapsed="false">
      <c r="A21" s="18" t="s">
        <v>50</v>
      </c>
      <c r="B21" s="6" t="s">
        <v>51</v>
      </c>
      <c r="C21" s="7" t="n">
        <f aca="false">C22</f>
        <v>15000000</v>
      </c>
      <c r="D21" s="7" t="n">
        <f aca="false">D22</f>
        <v>0</v>
      </c>
      <c r="E21" s="7" t="n">
        <f aca="false">E22</f>
        <v>0</v>
      </c>
      <c r="F21" s="7" t="n">
        <f aca="false">F22</f>
        <v>0</v>
      </c>
      <c r="G21" s="7" t="n">
        <f aca="false">G22</f>
        <v>32000000</v>
      </c>
      <c r="H21" s="7" t="n">
        <f aca="false">H22</f>
        <v>0</v>
      </c>
      <c r="I21" s="7" t="n">
        <f aca="false">I22</f>
        <v>0</v>
      </c>
      <c r="J21" s="7" t="n">
        <f aca="false">J22</f>
        <v>18000000</v>
      </c>
      <c r="K21" s="7" t="n">
        <f aca="false">K22</f>
        <v>0</v>
      </c>
      <c r="L21" s="7" t="n">
        <f aca="false">L22</f>
        <v>0</v>
      </c>
      <c r="M21" s="7" t="n">
        <f aca="false">M22</f>
        <v>50000000</v>
      </c>
      <c r="N21" s="7" t="n">
        <f aca="false">N22</f>
        <v>65000000</v>
      </c>
    </row>
    <row r="22" customFormat="false" ht="64.5" hidden="false" customHeight="true" outlineLevel="0" collapsed="false">
      <c r="A22" s="19" t="s">
        <v>52</v>
      </c>
      <c r="B22" s="11" t="s">
        <v>53</v>
      </c>
      <c r="C22" s="12" t="n">
        <v>15000000</v>
      </c>
      <c r="D22" s="12" t="n">
        <v>0</v>
      </c>
      <c r="E22" s="12" t="n">
        <v>0</v>
      </c>
      <c r="F22" s="12" t="n">
        <v>0</v>
      </c>
      <c r="G22" s="12" t="n">
        <v>32000000</v>
      </c>
      <c r="H22" s="12"/>
      <c r="I22" s="12"/>
      <c r="J22" s="12" t="n">
        <v>18000000</v>
      </c>
      <c r="K22" s="12"/>
      <c r="L22" s="12"/>
      <c r="M22" s="7" t="n">
        <f aca="false">SUM(D22:L22)</f>
        <v>50000000</v>
      </c>
      <c r="N22" s="12" t="n">
        <f aca="false">C22+M22</f>
        <v>65000000</v>
      </c>
    </row>
    <row r="23" customFormat="false" ht="31.5" hidden="false" customHeight="false" outlineLevel="0" collapsed="false">
      <c r="A23" s="18" t="s">
        <v>54</v>
      </c>
      <c r="B23" s="6" t="s">
        <v>55</v>
      </c>
      <c r="C23" s="12" t="n">
        <v>1000000</v>
      </c>
      <c r="D23" s="12" t="n">
        <v>0</v>
      </c>
      <c r="E23" s="12" t="n">
        <v>0</v>
      </c>
      <c r="F23" s="12"/>
      <c r="G23" s="12"/>
      <c r="H23" s="7"/>
      <c r="I23" s="7"/>
      <c r="J23" s="7"/>
      <c r="K23" s="12"/>
      <c r="L23" s="12"/>
      <c r="M23" s="7" t="n">
        <f aca="false">SUM(D23:L23)</f>
        <v>0</v>
      </c>
      <c r="N23" s="7" t="n">
        <f aca="false">C23+M23</f>
        <v>1000000</v>
      </c>
    </row>
    <row r="24" s="8" customFormat="true" ht="31.5" hidden="false" customHeight="false" outlineLevel="0" collapsed="false">
      <c r="A24" s="18" t="s">
        <v>56</v>
      </c>
      <c r="B24" s="6" t="s">
        <v>57</v>
      </c>
      <c r="C24" s="12" t="n">
        <v>15000000</v>
      </c>
      <c r="D24" s="12" t="n">
        <v>0</v>
      </c>
      <c r="E24" s="12" t="n">
        <v>0</v>
      </c>
      <c r="F24" s="12"/>
      <c r="G24" s="12"/>
      <c r="H24" s="7"/>
      <c r="I24" s="7"/>
      <c r="J24" s="7"/>
      <c r="K24" s="7"/>
      <c r="L24" s="7"/>
      <c r="M24" s="7" t="n">
        <f aca="false">SUM(D24:L24)</f>
        <v>0</v>
      </c>
      <c r="N24" s="7" t="n">
        <f aca="false">C24+M24</f>
        <v>15000000</v>
      </c>
    </row>
    <row r="25" s="8" customFormat="true" ht="20.25" hidden="false" customHeight="true" outlineLevel="0" collapsed="false">
      <c r="A25" s="5" t="s">
        <v>58</v>
      </c>
      <c r="B25" s="6" t="s">
        <v>59</v>
      </c>
      <c r="C25" s="7" t="n">
        <f aca="false">C26+C31+C32</f>
        <v>1025140949.86</v>
      </c>
      <c r="D25" s="7" t="n">
        <f aca="false">D26+D31+D32</f>
        <v>135013279.93</v>
      </c>
      <c r="E25" s="7" t="n">
        <f aca="false">E26+E31+E32</f>
        <v>72276420.42</v>
      </c>
      <c r="F25" s="7" t="n">
        <f aca="false">F26+F31+F32</f>
        <v>16401683.56</v>
      </c>
      <c r="G25" s="7" t="n">
        <f aca="false">G26+G31+G32</f>
        <v>-2649748.75</v>
      </c>
      <c r="H25" s="7" t="n">
        <f aca="false">H26+H31+H32</f>
        <v>0</v>
      </c>
      <c r="I25" s="7" t="n">
        <f aca="false">I26+I31+I32</f>
        <v>16917612.1</v>
      </c>
      <c r="J25" s="7" t="n">
        <f aca="false">J26+J31+J32</f>
        <v>-9263046.47</v>
      </c>
      <c r="K25" s="7" t="n">
        <f aca="false">K26+K31+K32</f>
        <v>0</v>
      </c>
      <c r="L25" s="7" t="n">
        <f aca="false">L26+L31+L32</f>
        <v>975000</v>
      </c>
      <c r="M25" s="7" t="n">
        <f aca="false">SUM(D25:L25)</f>
        <v>229671200.79</v>
      </c>
      <c r="N25" s="7" t="n">
        <f aca="false">N26+N31+N32</f>
        <v>1254812150.65</v>
      </c>
    </row>
    <row r="26" s="8" customFormat="true" ht="68.25" hidden="false" customHeight="true" outlineLevel="0" collapsed="false">
      <c r="A26" s="5" t="s">
        <v>60</v>
      </c>
      <c r="B26" s="6" t="s">
        <v>61</v>
      </c>
      <c r="C26" s="7" t="n">
        <f aca="false">C27+C28+C29+C30</f>
        <v>1025140949.86</v>
      </c>
      <c r="D26" s="7" t="n">
        <f aca="false">D27+D28+D29+D30</f>
        <v>135013279.93</v>
      </c>
      <c r="E26" s="7" t="n">
        <f aca="false">E27+E28+E29+E30</f>
        <v>72276420.42</v>
      </c>
      <c r="F26" s="7" t="n">
        <f aca="false">F27+F28+F29+F30</f>
        <v>16401683.56</v>
      </c>
      <c r="G26" s="7" t="n">
        <f aca="false">G27+G28+G29+G30</f>
        <v>-2649748.75</v>
      </c>
      <c r="H26" s="7" t="n">
        <f aca="false">H27+H28+H29+H30</f>
        <v>0</v>
      </c>
      <c r="I26" s="7" t="n">
        <f aca="false">I27+I28+I29+I30</f>
        <v>16917612.1</v>
      </c>
      <c r="J26" s="7" t="n">
        <f aca="false">J27+J28+J29+J30</f>
        <v>-9263046.47</v>
      </c>
      <c r="K26" s="7" t="n">
        <f aca="false">K27+K28+K29+K30</f>
        <v>0</v>
      </c>
      <c r="L26" s="7" t="n">
        <f aca="false">L27+L28+L29+L30</f>
        <v>975000</v>
      </c>
      <c r="M26" s="7" t="n">
        <f aca="false">SUM(D26:L26)</f>
        <v>229671200.79</v>
      </c>
      <c r="N26" s="7" t="n">
        <f aca="false">N27+N28+N29+N30</f>
        <v>1254812150.65</v>
      </c>
    </row>
    <row r="27" customFormat="false" ht="28.7" hidden="false" customHeight="false" outlineLevel="0" collapsed="false">
      <c r="A27" s="10" t="s">
        <v>62</v>
      </c>
      <c r="B27" s="11" t="s">
        <v>63</v>
      </c>
      <c r="C27" s="12" t="n">
        <v>58842000</v>
      </c>
      <c r="D27" s="12"/>
      <c r="E27" s="12"/>
      <c r="F27" s="12" t="n">
        <v>16750100</v>
      </c>
      <c r="G27" s="12"/>
      <c r="H27" s="12"/>
      <c r="I27" s="20" t="n">
        <v>34028888.55</v>
      </c>
      <c r="J27" s="12"/>
      <c r="K27" s="12"/>
      <c r="L27" s="20" t="n">
        <v>975000</v>
      </c>
      <c r="M27" s="7" t="n">
        <f aca="false">SUM(D27:L27)</f>
        <v>51753988.55</v>
      </c>
      <c r="N27" s="12" t="n">
        <f aca="false">C27+M27</f>
        <v>110595988.55</v>
      </c>
    </row>
    <row r="28" customFormat="false" ht="39.55" hidden="false" customHeight="false" outlineLevel="0" collapsed="false">
      <c r="A28" s="10" t="s">
        <v>64</v>
      </c>
      <c r="B28" s="11" t="s">
        <v>65</v>
      </c>
      <c r="C28" s="12" t="n">
        <v>187711398.22</v>
      </c>
      <c r="D28" s="12" t="n">
        <v>135052647.6</v>
      </c>
      <c r="E28" s="12" t="n">
        <v>72276420.42</v>
      </c>
      <c r="F28" s="12"/>
      <c r="G28" s="12" t="n">
        <v>2555101.25</v>
      </c>
      <c r="H28" s="12"/>
      <c r="I28" s="12" t="n">
        <v>-24873268.05</v>
      </c>
      <c r="J28" s="12" t="n">
        <v>-25399419.47</v>
      </c>
      <c r="K28" s="12"/>
      <c r="L28" s="12"/>
      <c r="M28" s="7" t="n">
        <f aca="false">SUM(D28:L28)</f>
        <v>159611481.75</v>
      </c>
      <c r="N28" s="12" t="n">
        <f aca="false">C28+M28</f>
        <v>347322879.97</v>
      </c>
    </row>
    <row r="29" customFormat="false" ht="26.85" hidden="false" customHeight="false" outlineLevel="0" collapsed="false">
      <c r="A29" s="10" t="s">
        <v>66</v>
      </c>
      <c r="B29" s="11" t="s">
        <v>67</v>
      </c>
      <c r="C29" s="12" t="n">
        <v>744671174.34</v>
      </c>
      <c r="D29" s="12" t="n">
        <v>2882152.99</v>
      </c>
      <c r="E29" s="12"/>
      <c r="F29" s="12" t="n">
        <v>1.4</v>
      </c>
      <c r="G29" s="12" t="n">
        <v>-5204850</v>
      </c>
      <c r="H29" s="12"/>
      <c r="I29" s="12" t="n">
        <v>-1762312</v>
      </c>
      <c r="J29" s="12" t="n">
        <v>-807567</v>
      </c>
      <c r="K29" s="12"/>
      <c r="L29" s="12"/>
      <c r="M29" s="7" t="n">
        <f aca="false">SUM(D29:L29)</f>
        <v>-4892574.61</v>
      </c>
      <c r="N29" s="12" t="n">
        <f aca="false">C29+M29</f>
        <v>739778599.73</v>
      </c>
    </row>
    <row r="30" customFormat="false" ht="15" hidden="false" customHeight="false" outlineLevel="0" collapsed="false">
      <c r="A30" s="10" t="s">
        <v>68</v>
      </c>
      <c r="B30" s="11" t="s">
        <v>69</v>
      </c>
      <c r="C30" s="12" t="n">
        <v>33916377.3</v>
      </c>
      <c r="D30" s="12" t="n">
        <v>-2921520.66</v>
      </c>
      <c r="E30" s="12"/>
      <c r="F30" s="12" t="n">
        <v>-348417.84</v>
      </c>
      <c r="G30" s="12"/>
      <c r="H30" s="12"/>
      <c r="I30" s="12" t="n">
        <v>9524303.6</v>
      </c>
      <c r="J30" s="12" t="n">
        <v>16943940</v>
      </c>
      <c r="K30" s="12"/>
      <c r="L30" s="12"/>
      <c r="M30" s="7" t="n">
        <f aca="false">SUM(D30:L30)</f>
        <v>23198305.1</v>
      </c>
      <c r="N30" s="12" t="n">
        <f aca="false">C30+M30</f>
        <v>57114682.4</v>
      </c>
    </row>
    <row r="31" customFormat="false" ht="63.75" hidden="false" customHeight="true" outlineLevel="0" collapsed="false">
      <c r="A31" s="5" t="s">
        <v>70</v>
      </c>
      <c r="B31" s="6" t="s">
        <v>71</v>
      </c>
      <c r="C31" s="12" t="n">
        <v>0</v>
      </c>
      <c r="D31" s="12" t="n">
        <v>0</v>
      </c>
      <c r="E31" s="12" t="n">
        <v>0</v>
      </c>
      <c r="F31" s="12" t="n">
        <v>0</v>
      </c>
      <c r="G31" s="12" t="n">
        <v>0</v>
      </c>
      <c r="H31" s="12" t="n">
        <v>0</v>
      </c>
      <c r="I31" s="21"/>
      <c r="J31" s="21"/>
      <c r="K31" s="21"/>
      <c r="L31" s="21"/>
      <c r="M31" s="7" t="n">
        <f aca="false">SUM(D31:L31)</f>
        <v>0</v>
      </c>
      <c r="N31" s="7" t="n">
        <f aca="false">C31+M31</f>
        <v>0</v>
      </c>
    </row>
    <row r="32" customFormat="false" ht="31.5" hidden="false" customHeight="false" outlineLevel="0" collapsed="false">
      <c r="A32" s="5" t="s">
        <v>72</v>
      </c>
      <c r="B32" s="6" t="s">
        <v>73</v>
      </c>
      <c r="C32" s="12" t="n">
        <v>0</v>
      </c>
      <c r="D32" s="12" t="n">
        <v>0</v>
      </c>
      <c r="E32" s="12"/>
      <c r="F32" s="12" t="n">
        <v>0</v>
      </c>
      <c r="G32" s="12" t="n">
        <v>0</v>
      </c>
      <c r="H32" s="12" t="n">
        <v>0</v>
      </c>
      <c r="I32" s="7"/>
      <c r="J32" s="7"/>
      <c r="K32" s="7"/>
      <c r="L32" s="7"/>
      <c r="M32" s="7" t="n">
        <f aca="false">SUM(D32:L32)</f>
        <v>0</v>
      </c>
      <c r="N32" s="7" t="n">
        <f aca="false">C32+M32</f>
        <v>0</v>
      </c>
    </row>
    <row r="33" s="8" customFormat="true" ht="15.75" hidden="false" customHeight="false" outlineLevel="0" collapsed="false">
      <c r="A33" s="5" t="s">
        <v>74</v>
      </c>
      <c r="B33" s="6"/>
      <c r="C33" s="7" t="n">
        <f aca="false">C4+C25</f>
        <v>1721573791.86</v>
      </c>
      <c r="D33" s="7" t="n">
        <f aca="false">D4+D25</f>
        <v>135013279.93</v>
      </c>
      <c r="E33" s="7" t="n">
        <f aca="false">E4+E25</f>
        <v>72276420.42</v>
      </c>
      <c r="F33" s="7" t="n">
        <f aca="false">F4+F25</f>
        <v>16401683.56</v>
      </c>
      <c r="G33" s="7" t="n">
        <f aca="false">G4+G25</f>
        <v>29350251.25</v>
      </c>
      <c r="H33" s="7" t="n">
        <f aca="false">H4+H25</f>
        <v>0</v>
      </c>
      <c r="I33" s="7" t="n">
        <f aca="false">I4+I25</f>
        <v>56917612.1</v>
      </c>
      <c r="J33" s="7" t="n">
        <f aca="false">J4+J25</f>
        <v>21744953.53</v>
      </c>
      <c r="K33" s="7" t="n">
        <f aca="false">K4+K25</f>
        <v>6600000</v>
      </c>
      <c r="L33" s="7" t="n">
        <f aca="false">L4+L25</f>
        <v>975000</v>
      </c>
      <c r="M33" s="7" t="n">
        <f aca="false">SUM(D33:L33)</f>
        <v>339279200.79</v>
      </c>
      <c r="N33" s="7" t="n">
        <f aca="false">C33+M33</f>
        <v>2060852992.65</v>
      </c>
    </row>
    <row r="35" customFormat="false" ht="15.75" hidden="false" customHeight="false" outlineLevel="0" collapsed="false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customFormat="false" ht="36" hidden="false" customHeight="true" outlineLevel="0" collapsed="false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customFormat="false" ht="48" hidden="false" customHeight="true" outlineLevel="0" collapsed="false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customFormat="false" ht="34.5" hidden="false" customHeight="true" outlineLevel="0" collapsed="false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customFormat="false" ht="35.25" hidden="false" customHeight="true" outlineLevel="0" collapsed="false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</sheetData>
  <mergeCells count="6">
    <mergeCell ref="A1:M1"/>
    <mergeCell ref="A35:M35"/>
    <mergeCell ref="A36:M36"/>
    <mergeCell ref="A37:M37"/>
    <mergeCell ref="A38:M38"/>
    <mergeCell ref="A39:M39"/>
  </mergeCells>
  <printOptions headings="false" gridLines="false" gridLinesSet="true" horizontalCentered="false" verticalCentered="false"/>
  <pageMargins left="0.354166666666667" right="0.275694444444444" top="0.433333333333333" bottom="0.433333333333333" header="0.511811023622047" footer="0.511811023622047"/>
  <pageSetup paperSize="9" scale="3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5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0" zoomScalePageLayoutView="100" workbookViewId="0">
      <pane xSplit="2" ySplit="1" topLeftCell="L2" activePane="bottomRight" state="frozen"/>
      <selection pane="topLeft" activeCell="A1" activeCellId="0" sqref="A1"/>
      <selection pane="topRight" activeCell="L1" activeCellId="0" sqref="L1"/>
      <selection pane="bottomLeft" activeCell="A2" activeCellId="0" sqref="A2"/>
      <selection pane="bottomRight" activeCell="N3" activeCellId="0" sqref="N3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7"/>
    <col collapsed="false" customWidth="true" hidden="false" outlineLevel="0" max="2" min="2" style="1" width="60.71"/>
    <col collapsed="false" customWidth="true" hidden="false" outlineLevel="0" max="3" min="3" style="1" width="21.57"/>
    <col collapsed="false" customWidth="true" hidden="false" outlineLevel="0" max="4" min="4" style="1" width="22.71"/>
    <col collapsed="false" customWidth="true" hidden="false" outlineLevel="0" max="5" min="5" style="1" width="23"/>
    <col collapsed="false" customWidth="true" hidden="false" outlineLevel="0" max="6" min="6" style="1" width="22.57"/>
    <col collapsed="false" customWidth="true" hidden="false" outlineLevel="0" max="7" min="7" style="1" width="22.42"/>
    <col collapsed="false" customWidth="true" hidden="false" outlineLevel="0" max="12" min="8" style="1" width="22.71"/>
    <col collapsed="false" customWidth="true" hidden="false" outlineLevel="0" max="13" min="13" style="1" width="19.42"/>
    <col collapsed="false" customWidth="true" hidden="false" outlineLevel="0" max="14" min="14" style="1" width="24"/>
    <col collapsed="false" customWidth="false" hidden="false" outlineLevel="0" max="16384" min="15" style="1" width="9.14"/>
  </cols>
  <sheetData>
    <row r="1" customFormat="false" ht="18.75" hidden="false" customHeight="true" outlineLevel="0" collapsed="false">
      <c r="A1" s="23" t="s">
        <v>75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Format="false" ht="15.75" hidden="false" customHeight="false" outlineLevel="0" collapsed="false">
      <c r="M2" s="3"/>
      <c r="N2" s="3" t="s">
        <v>1</v>
      </c>
    </row>
    <row r="3" customFormat="false" ht="126.7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="8" customFormat="true" ht="15.75" hidden="false" customHeight="false" outlineLevel="0" collapsed="false">
      <c r="A4" s="24" t="s">
        <v>76</v>
      </c>
      <c r="B4" s="25" t="s">
        <v>77</v>
      </c>
      <c r="C4" s="26" t="n">
        <f aca="false">SUM(C5:C12)</f>
        <v>178688208.98</v>
      </c>
      <c r="D4" s="26" t="n">
        <f aca="false">SUM(D5:D12)</f>
        <v>53506163.68</v>
      </c>
      <c r="E4" s="26" t="n">
        <f aca="false">SUM(E5:E12)</f>
        <v>1500000</v>
      </c>
      <c r="F4" s="26" t="n">
        <f aca="false">SUM(F5:F12)</f>
        <v>9938800</v>
      </c>
      <c r="G4" s="26" t="n">
        <f aca="false">SUM(G5:G12)</f>
        <v>14137892.01</v>
      </c>
      <c r="H4" s="26" t="n">
        <f aca="false">SUM(H5:H12)</f>
        <v>-200000</v>
      </c>
      <c r="I4" s="26" t="n">
        <f aca="false">SUM(I5:I12)</f>
        <v>37177653</v>
      </c>
      <c r="J4" s="26" t="n">
        <f aca="false">SUM(J5:J12)</f>
        <v>-5713232.6</v>
      </c>
      <c r="K4" s="26" t="n">
        <f aca="false">SUM(K5:K12)</f>
        <v>1600000</v>
      </c>
      <c r="L4" s="26" t="n">
        <f aca="false">SUM(L5:L12)</f>
        <v>-4205920.07</v>
      </c>
      <c r="M4" s="26" t="n">
        <f aca="false">SUM(M5:M12)</f>
        <v>107741356.02</v>
      </c>
      <c r="N4" s="27" t="n">
        <f aca="false">C4+M4</f>
        <v>286429565</v>
      </c>
    </row>
    <row r="5" customFormat="false" ht="26.85" hidden="false" customHeight="false" outlineLevel="0" collapsed="false">
      <c r="A5" s="28" t="s">
        <v>78</v>
      </c>
      <c r="B5" s="29" t="s">
        <v>79</v>
      </c>
      <c r="C5" s="30" t="n">
        <v>2767236</v>
      </c>
      <c r="D5" s="31"/>
      <c r="E5" s="30"/>
      <c r="F5" s="30"/>
      <c r="G5" s="32" t="n">
        <v>995672</v>
      </c>
      <c r="H5" s="30"/>
      <c r="I5" s="30"/>
      <c r="J5" s="30"/>
      <c r="K5" s="31"/>
      <c r="L5" s="33" t="n">
        <v>241245.82</v>
      </c>
      <c r="M5" s="7" t="n">
        <f aca="false">SUM(D5:L5)</f>
        <v>1236917.82</v>
      </c>
      <c r="N5" s="34" t="n">
        <f aca="false">C5+M5</f>
        <v>4004153.82</v>
      </c>
    </row>
    <row r="6" customFormat="false" ht="47.25" hidden="false" customHeight="false" outlineLevel="0" collapsed="false">
      <c r="A6" s="28" t="s">
        <v>80</v>
      </c>
      <c r="B6" s="29" t="s">
        <v>81</v>
      </c>
      <c r="C6" s="30" t="n">
        <v>8024000</v>
      </c>
      <c r="D6" s="31"/>
      <c r="E6" s="30"/>
      <c r="F6" s="30"/>
      <c r="G6" s="30"/>
      <c r="H6" s="30"/>
      <c r="I6" s="30"/>
      <c r="J6" s="30" t="n">
        <v>326699</v>
      </c>
      <c r="K6" s="31"/>
      <c r="L6" s="31"/>
      <c r="M6" s="7" t="n">
        <f aca="false">SUM(D6:L6)</f>
        <v>326699</v>
      </c>
      <c r="N6" s="34" t="n">
        <f aca="false">C6+M6</f>
        <v>8350699</v>
      </c>
    </row>
    <row r="7" customFormat="false" ht="51.75" hidden="false" customHeight="true" outlineLevel="0" collapsed="false">
      <c r="A7" s="28" t="s">
        <v>82</v>
      </c>
      <c r="B7" s="29" t="s">
        <v>83</v>
      </c>
      <c r="C7" s="30" t="n">
        <v>66019828</v>
      </c>
      <c r="D7" s="31" t="n">
        <v>42559.68</v>
      </c>
      <c r="E7" s="30" t="n">
        <v>-499520.31</v>
      </c>
      <c r="F7" s="30"/>
      <c r="G7" s="30" t="n">
        <v>10354328</v>
      </c>
      <c r="H7" s="30" t="n">
        <v>200000</v>
      </c>
      <c r="I7" s="33" t="n">
        <v>27040772</v>
      </c>
      <c r="J7" s="30" t="n">
        <v>7700000</v>
      </c>
      <c r="K7" s="31"/>
      <c r="L7" s="31" t="n">
        <v>673534.15</v>
      </c>
      <c r="M7" s="7" t="n">
        <f aca="false">SUM(D7:L7)</f>
        <v>45511673.52</v>
      </c>
      <c r="N7" s="34" t="n">
        <f aca="false">C7+M7</f>
        <v>111531501.52</v>
      </c>
    </row>
    <row r="8" customFormat="false" ht="15.75" hidden="false" customHeight="false" outlineLevel="0" collapsed="false">
      <c r="A8" s="28" t="s">
        <v>84</v>
      </c>
      <c r="B8" s="29" t="s">
        <v>85</v>
      </c>
      <c r="C8" s="30" t="n">
        <v>6520</v>
      </c>
      <c r="D8" s="31" t="n">
        <v>17301</v>
      </c>
      <c r="E8" s="30"/>
      <c r="F8" s="30"/>
      <c r="G8" s="30"/>
      <c r="H8" s="30"/>
      <c r="I8" s="30"/>
      <c r="J8" s="30"/>
      <c r="K8" s="31"/>
      <c r="L8" s="31"/>
      <c r="M8" s="7" t="n">
        <f aca="false">SUM(D8:L8)</f>
        <v>17301</v>
      </c>
      <c r="N8" s="34" t="n">
        <f aca="false">C8+M8</f>
        <v>23821</v>
      </c>
    </row>
    <row r="9" customFormat="false" ht="39.55" hidden="false" customHeight="false" outlineLevel="0" collapsed="false">
      <c r="A9" s="28" t="s">
        <v>86</v>
      </c>
      <c r="B9" s="29" t="s">
        <v>87</v>
      </c>
      <c r="C9" s="30" t="n">
        <v>19136416</v>
      </c>
      <c r="D9" s="30"/>
      <c r="E9" s="30"/>
      <c r="F9" s="30"/>
      <c r="G9" s="30"/>
      <c r="H9" s="30"/>
      <c r="I9" s="30" t="n">
        <v>810000</v>
      </c>
      <c r="J9" s="30"/>
      <c r="K9" s="31"/>
      <c r="L9" s="35" t="n">
        <v>90220.03</v>
      </c>
      <c r="M9" s="7" t="n">
        <f aca="false">SUM(D9:L9)</f>
        <v>900220.03</v>
      </c>
      <c r="N9" s="34" t="n">
        <f aca="false">C9+M9</f>
        <v>20036636.03</v>
      </c>
    </row>
    <row r="10" customFormat="false" ht="18" hidden="false" customHeight="true" outlineLevel="0" collapsed="false">
      <c r="A10" s="28" t="s">
        <v>88</v>
      </c>
      <c r="B10" s="29" t="s">
        <v>89</v>
      </c>
      <c r="C10" s="30"/>
      <c r="D10" s="30"/>
      <c r="E10" s="30"/>
      <c r="F10" s="30"/>
      <c r="G10" s="30"/>
      <c r="H10" s="30"/>
      <c r="I10" s="30"/>
      <c r="J10" s="30"/>
      <c r="K10" s="31"/>
      <c r="L10" s="31"/>
      <c r="M10" s="7" t="n">
        <f aca="false">SUM(D10:L10)</f>
        <v>0</v>
      </c>
      <c r="N10" s="34" t="n">
        <f aca="false">C10+M10</f>
        <v>0</v>
      </c>
    </row>
    <row r="11" customFormat="false" ht="15.75" hidden="false" customHeight="false" outlineLevel="0" collapsed="false">
      <c r="A11" s="28" t="s">
        <v>90</v>
      </c>
      <c r="B11" s="29" t="s">
        <v>91</v>
      </c>
      <c r="C11" s="30" t="n">
        <v>21000000</v>
      </c>
      <c r="D11" s="30" t="n">
        <v>-200000</v>
      </c>
      <c r="E11" s="30" t="n">
        <v>-500000</v>
      </c>
      <c r="F11" s="30" t="n">
        <v>-600000</v>
      </c>
      <c r="G11" s="30" t="n">
        <v>-200000</v>
      </c>
      <c r="H11" s="30" t="n">
        <v>-400000</v>
      </c>
      <c r="I11" s="30" t="n">
        <v>-400000</v>
      </c>
      <c r="J11" s="30" t="n">
        <v>-14574730.85</v>
      </c>
      <c r="K11" s="30"/>
      <c r="L11" s="30" t="n">
        <v>-1970000</v>
      </c>
      <c r="M11" s="7" t="n">
        <f aca="false">SUM(D11:L11)</f>
        <v>-18844730.85</v>
      </c>
      <c r="N11" s="34" t="n">
        <f aca="false">C11+M11</f>
        <v>2155269.15</v>
      </c>
    </row>
    <row r="12" customFormat="false" ht="15.75" hidden="false" customHeight="false" outlineLevel="0" collapsed="false">
      <c r="A12" s="28" t="s">
        <v>92</v>
      </c>
      <c r="B12" s="29" t="s">
        <v>93</v>
      </c>
      <c r="C12" s="30" t="n">
        <v>61734208.98</v>
      </c>
      <c r="D12" s="30" t="n">
        <v>53646303</v>
      </c>
      <c r="E12" s="30" t="n">
        <v>2499520.31</v>
      </c>
      <c r="F12" s="30" t="n">
        <v>10538800</v>
      </c>
      <c r="G12" s="30" t="n">
        <v>2987892.01</v>
      </c>
      <c r="H12" s="30"/>
      <c r="I12" s="30" t="n">
        <v>9726881</v>
      </c>
      <c r="J12" s="30" t="n">
        <v>834799.25</v>
      </c>
      <c r="K12" s="30" t="n">
        <v>1600000</v>
      </c>
      <c r="L12" s="30" t="n">
        <v>-3240920.07</v>
      </c>
      <c r="M12" s="7" t="n">
        <f aca="false">SUM(D12:L12)</f>
        <v>78593275.5</v>
      </c>
      <c r="N12" s="34" t="n">
        <f aca="false">C12+M12</f>
        <v>140327484.48</v>
      </c>
    </row>
    <row r="13" s="8" customFormat="true" ht="15" hidden="false" customHeight="false" outlineLevel="0" collapsed="false">
      <c r="A13" s="24" t="s">
        <v>94</v>
      </c>
      <c r="B13" s="25" t="s">
        <v>95</v>
      </c>
      <c r="C13" s="26" t="n">
        <f aca="false">C14</f>
        <v>2706768</v>
      </c>
      <c r="D13" s="26" t="n">
        <f aca="false">D14</f>
        <v>-314992</v>
      </c>
      <c r="E13" s="26" t="n">
        <f aca="false">E14</f>
        <v>0</v>
      </c>
      <c r="F13" s="26" t="n">
        <f aca="false">F14</f>
        <v>0</v>
      </c>
      <c r="G13" s="26" t="n">
        <f aca="false">G14</f>
        <v>0</v>
      </c>
      <c r="H13" s="26" t="n">
        <f aca="false">H14</f>
        <v>0</v>
      </c>
      <c r="I13" s="26" t="n">
        <f aca="false">I14</f>
        <v>0</v>
      </c>
      <c r="J13" s="26" t="n">
        <f aca="false">J14</f>
        <v>3256</v>
      </c>
      <c r="K13" s="26" t="n">
        <f aca="false">K14</f>
        <v>0</v>
      </c>
      <c r="L13" s="26" t="n">
        <f aca="false">L14+L15</f>
        <v>150000</v>
      </c>
      <c r="M13" s="26" t="n">
        <f aca="false">M14+M15</f>
        <v>-161736</v>
      </c>
      <c r="N13" s="26" t="n">
        <f aca="false">N14+N15</f>
        <v>2545032</v>
      </c>
    </row>
    <row r="14" customFormat="false" ht="17" hidden="false" customHeight="false" outlineLevel="0" collapsed="false">
      <c r="A14" s="28" t="s">
        <v>96</v>
      </c>
      <c r="B14" s="29" t="s">
        <v>97</v>
      </c>
      <c r="C14" s="30" t="n">
        <v>2706768</v>
      </c>
      <c r="D14" s="36" t="n">
        <v>-314992</v>
      </c>
      <c r="E14" s="30"/>
      <c r="F14" s="30"/>
      <c r="G14" s="30"/>
      <c r="H14" s="30"/>
      <c r="I14" s="30"/>
      <c r="J14" s="33" t="n">
        <v>3256</v>
      </c>
      <c r="K14" s="30"/>
      <c r="L14" s="30"/>
      <c r="M14" s="7" t="n">
        <f aca="false">SUM(D14:L14)</f>
        <v>-311736</v>
      </c>
      <c r="N14" s="34" t="n">
        <f aca="false">C14+M14</f>
        <v>2395032</v>
      </c>
    </row>
    <row r="15" customFormat="false" ht="17" hidden="false" customHeight="false" outlineLevel="0" collapsed="false">
      <c r="A15" s="28" t="s">
        <v>98</v>
      </c>
      <c r="B15" s="29" t="s">
        <v>99</v>
      </c>
      <c r="C15" s="30"/>
      <c r="D15" s="36"/>
      <c r="E15" s="30"/>
      <c r="F15" s="30"/>
      <c r="G15" s="30"/>
      <c r="H15" s="30"/>
      <c r="I15" s="30"/>
      <c r="J15" s="33"/>
      <c r="K15" s="30"/>
      <c r="L15" s="30" t="n">
        <v>150000</v>
      </c>
      <c r="M15" s="7" t="n">
        <f aca="false">SUM(D15:L15)</f>
        <v>150000</v>
      </c>
      <c r="N15" s="34" t="n">
        <f aca="false">C15+M15</f>
        <v>150000</v>
      </c>
    </row>
    <row r="16" s="8" customFormat="true" ht="31.5" hidden="false" customHeight="false" outlineLevel="0" collapsed="false">
      <c r="A16" s="24" t="s">
        <v>100</v>
      </c>
      <c r="B16" s="25" t="s">
        <v>101</v>
      </c>
      <c r="C16" s="26" t="n">
        <f aca="false">SUM(C17:C17)</f>
        <v>3000000</v>
      </c>
      <c r="D16" s="26" t="n">
        <f aca="false">SUM(D17:D17)</f>
        <v>13344150.95</v>
      </c>
      <c r="E16" s="26" t="n">
        <f aca="false">SUM(E17:E17)</f>
        <v>-11844150.95</v>
      </c>
      <c r="F16" s="26" t="n">
        <f aca="false">SUM(F17:F17)</f>
        <v>0</v>
      </c>
      <c r="G16" s="26" t="n">
        <f aca="false">SUM(G17:G17)</f>
        <v>0</v>
      </c>
      <c r="H16" s="26" t="n">
        <f aca="false">SUM(H17:H17)</f>
        <v>0</v>
      </c>
      <c r="I16" s="26" t="n">
        <f aca="false">SUM(I17:I17)</f>
        <v>0</v>
      </c>
      <c r="J16" s="37" t="n">
        <f aca="false">SUM(J17:J17)</f>
        <v>0</v>
      </c>
      <c r="K16" s="26" t="n">
        <f aca="false">SUM(K17:K17)</f>
        <v>0</v>
      </c>
      <c r="L16" s="26" t="n">
        <f aca="false">SUM(L17:L17)</f>
        <v>0</v>
      </c>
      <c r="M16" s="7" t="n">
        <f aca="false">SUM(D16:L16)</f>
        <v>1500000</v>
      </c>
      <c r="N16" s="26" t="n">
        <f aca="false">SUM(N17:N17)</f>
        <v>4500000</v>
      </c>
    </row>
    <row r="17" customFormat="false" ht="47.25" hidden="false" customHeight="false" outlineLevel="0" collapsed="false">
      <c r="A17" s="28" t="s">
        <v>102</v>
      </c>
      <c r="B17" s="29" t="s">
        <v>103</v>
      </c>
      <c r="C17" s="30" t="n">
        <v>3000000</v>
      </c>
      <c r="D17" s="30" t="n">
        <v>13344150.95</v>
      </c>
      <c r="E17" s="30" t="n">
        <v>-11844150.95</v>
      </c>
      <c r="F17" s="30"/>
      <c r="G17" s="30"/>
      <c r="H17" s="30"/>
      <c r="I17" s="30"/>
      <c r="J17" s="38"/>
      <c r="K17" s="30"/>
      <c r="L17" s="30"/>
      <c r="M17" s="7" t="n">
        <f aca="false">SUM(D17:L17)</f>
        <v>1500000</v>
      </c>
      <c r="N17" s="34" t="n">
        <f aca="false">C17+M17</f>
        <v>4500000</v>
      </c>
    </row>
    <row r="18" s="8" customFormat="true" ht="15.75" hidden="false" customHeight="false" outlineLevel="0" collapsed="false">
      <c r="A18" s="24" t="s">
        <v>104</v>
      </c>
      <c r="B18" s="25" t="s">
        <v>105</v>
      </c>
      <c r="C18" s="26" t="n">
        <f aca="false">SUM(C19:C23)</f>
        <v>46463387.35</v>
      </c>
      <c r="D18" s="26" t="n">
        <f aca="false">SUM(D19:D23)</f>
        <v>73140338.73</v>
      </c>
      <c r="E18" s="26" t="n">
        <f aca="false">SUM(E19:E23)</f>
        <v>81278973.24</v>
      </c>
      <c r="F18" s="26" t="n">
        <f aca="false">SUM(F19:F23)</f>
        <v>24500000</v>
      </c>
      <c r="G18" s="26" t="n">
        <f aca="false">SUM(G19:G23)</f>
        <v>16334125</v>
      </c>
      <c r="H18" s="26" t="n">
        <f aca="false">SUM(H19:H23)</f>
        <v>0</v>
      </c>
      <c r="I18" s="26" t="n">
        <f aca="false">SUM(I19:I23)</f>
        <v>-11080275.66</v>
      </c>
      <c r="J18" s="37" t="n">
        <f aca="false">SUM(J19:J23)</f>
        <v>58153019.38</v>
      </c>
      <c r="K18" s="26" t="n">
        <f aca="false">SUM(K19:K23)</f>
        <v>4000000</v>
      </c>
      <c r="L18" s="26" t="n">
        <f aca="false">SUM(L19:L23)</f>
        <v>248510</v>
      </c>
      <c r="M18" s="7" t="n">
        <f aca="false">SUM(D18:L18)</f>
        <v>246574690.69</v>
      </c>
      <c r="N18" s="26" t="n">
        <f aca="false">SUM(N19:N23)</f>
        <v>293038078.04</v>
      </c>
    </row>
    <row r="19" customFormat="false" ht="15.75" hidden="false" customHeight="false" outlineLevel="0" collapsed="false">
      <c r="A19" s="28" t="s">
        <v>106</v>
      </c>
      <c r="B19" s="29" t="s">
        <v>107</v>
      </c>
      <c r="C19" s="30" t="n">
        <v>3136562.64</v>
      </c>
      <c r="D19" s="30" t="n">
        <v>1797563.17</v>
      </c>
      <c r="E19" s="30"/>
      <c r="F19" s="30"/>
      <c r="G19" s="30"/>
      <c r="H19" s="30"/>
      <c r="I19" s="30"/>
      <c r="J19" s="38" t="n">
        <v>12000</v>
      </c>
      <c r="K19" s="30"/>
      <c r="L19" s="30"/>
      <c r="M19" s="7" t="n">
        <f aca="false">SUM(D19:L19)</f>
        <v>1809563.17</v>
      </c>
      <c r="N19" s="34" t="n">
        <f aca="false">C19+M19</f>
        <v>4946125.81</v>
      </c>
    </row>
    <row r="20" customFormat="false" ht="17" hidden="false" customHeight="false" outlineLevel="0" collapsed="false">
      <c r="A20" s="28" t="s">
        <v>108</v>
      </c>
      <c r="B20" s="29" t="s">
        <v>109</v>
      </c>
      <c r="C20" s="30" t="n">
        <v>3490232.46</v>
      </c>
      <c r="D20" s="30"/>
      <c r="E20" s="30"/>
      <c r="F20" s="30"/>
      <c r="G20" s="30"/>
      <c r="H20" s="33" t="n">
        <v>74299.68</v>
      </c>
      <c r="I20" s="30" t="n">
        <v>1000000</v>
      </c>
      <c r="J20" s="30"/>
      <c r="K20" s="30"/>
      <c r="L20" s="30" t="n">
        <v>-800000</v>
      </c>
      <c r="M20" s="7" t="n">
        <f aca="false">SUM(D20:L20)</f>
        <v>274299.68</v>
      </c>
      <c r="N20" s="34" t="n">
        <f aca="false">C20+M20</f>
        <v>3764532.14</v>
      </c>
    </row>
    <row r="21" customFormat="false" ht="15.75" hidden="false" customHeight="false" outlineLevel="0" collapsed="false">
      <c r="A21" s="28" t="s">
        <v>110</v>
      </c>
      <c r="B21" s="29" t="s">
        <v>111</v>
      </c>
      <c r="C21" s="30" t="n">
        <v>32400000</v>
      </c>
      <c r="D21" s="30" t="n">
        <v>29481935.75</v>
      </c>
      <c r="E21" s="30" t="n">
        <v>81278973.24</v>
      </c>
      <c r="F21" s="30" t="n">
        <v>21500000</v>
      </c>
      <c r="G21" s="30" t="n">
        <v>13700000</v>
      </c>
      <c r="H21" s="30" t="n">
        <v>-74299.68</v>
      </c>
      <c r="I21" s="30" t="n">
        <v>25532132.59</v>
      </c>
      <c r="J21" s="30" t="n">
        <v>57820928.38</v>
      </c>
      <c r="K21" s="30" t="n">
        <v>4000000</v>
      </c>
      <c r="L21" s="30" t="n">
        <v>850000</v>
      </c>
      <c r="M21" s="7" t="n">
        <f aca="false">SUM(D21:L21)</f>
        <v>234089670.28</v>
      </c>
      <c r="N21" s="34" t="n">
        <f aca="false">C21+M21</f>
        <v>266489670.28</v>
      </c>
    </row>
    <row r="22" customFormat="false" ht="15.75" hidden="false" customHeight="false" outlineLevel="0" collapsed="false">
      <c r="A22" s="28" t="s">
        <v>112</v>
      </c>
      <c r="B22" s="29" t="s">
        <v>113</v>
      </c>
      <c r="C22" s="30"/>
      <c r="D22" s="30" t="n">
        <v>9620000</v>
      </c>
      <c r="E22" s="30"/>
      <c r="F22" s="30"/>
      <c r="G22" s="30"/>
      <c r="H22" s="30"/>
      <c r="I22" s="30"/>
      <c r="J22" s="30"/>
      <c r="K22" s="30"/>
      <c r="L22" s="30"/>
      <c r="M22" s="7" t="n">
        <f aca="false">SUM(D22:L22)</f>
        <v>9620000</v>
      </c>
      <c r="N22" s="34" t="n">
        <f aca="false">C22+M22</f>
        <v>9620000</v>
      </c>
    </row>
    <row r="23" customFormat="false" ht="17" hidden="false" customHeight="false" outlineLevel="0" collapsed="false">
      <c r="A23" s="28" t="s">
        <v>114</v>
      </c>
      <c r="B23" s="29" t="s">
        <v>115</v>
      </c>
      <c r="C23" s="30" t="n">
        <v>7436592.25</v>
      </c>
      <c r="D23" s="30" t="n">
        <v>32240839.81</v>
      </c>
      <c r="E23" s="30"/>
      <c r="F23" s="30" t="n">
        <v>3000000</v>
      </c>
      <c r="G23" s="30" t="n">
        <v>2634125</v>
      </c>
      <c r="H23" s="30"/>
      <c r="I23" s="30" t="n">
        <v>-37612408.25</v>
      </c>
      <c r="J23" s="33" t="n">
        <v>320091</v>
      </c>
      <c r="K23" s="30"/>
      <c r="L23" s="30" t="n">
        <v>198510</v>
      </c>
      <c r="M23" s="7" t="n">
        <f aca="false">SUM(D23:L23)</f>
        <v>781157.559999999</v>
      </c>
      <c r="N23" s="34" t="n">
        <f aca="false">C23+M23</f>
        <v>8217749.81</v>
      </c>
    </row>
    <row r="24" s="8" customFormat="true" ht="15.75" hidden="false" customHeight="false" outlineLevel="0" collapsed="false">
      <c r="A24" s="24" t="s">
        <v>116</v>
      </c>
      <c r="B24" s="25" t="s">
        <v>117</v>
      </c>
      <c r="C24" s="26" t="n">
        <f aca="false">SUM(C25:C28)</f>
        <v>54820131.89</v>
      </c>
      <c r="D24" s="26" t="n">
        <f aca="false">SUM(D25:D28)</f>
        <v>60311266.66</v>
      </c>
      <c r="E24" s="26" t="n">
        <f aca="false">SUM(E25:E28)</f>
        <v>8448496.28</v>
      </c>
      <c r="F24" s="26" t="n">
        <f aca="false">SUM(F25:F28)</f>
        <v>16787850</v>
      </c>
      <c r="G24" s="26" t="n">
        <f aca="false">SUM(G25:G28)</f>
        <v>3333084.24</v>
      </c>
      <c r="H24" s="26" t="n">
        <f aca="false">SUM(H25:H28)</f>
        <v>0</v>
      </c>
      <c r="I24" s="26" t="n">
        <f aca="false">SUM(I25:I28)</f>
        <v>5819763.78</v>
      </c>
      <c r="J24" s="26" t="n">
        <f aca="false">SUM(J25:J28)</f>
        <v>5761707</v>
      </c>
      <c r="K24" s="26" t="n">
        <f aca="false">SUM(K25:K28)</f>
        <v>1000000</v>
      </c>
      <c r="L24" s="26" t="n">
        <f aca="false">SUM(L25:L28)</f>
        <v>50000</v>
      </c>
      <c r="M24" s="7" t="n">
        <f aca="false">SUM(D24:L24)</f>
        <v>101512167.96</v>
      </c>
      <c r="N24" s="26" t="n">
        <f aca="false">SUM(N25:N28)</f>
        <v>156332299.85</v>
      </c>
    </row>
    <row r="25" customFormat="false" ht="15.75" hidden="false" customHeight="false" outlineLevel="0" collapsed="false">
      <c r="A25" s="28" t="s">
        <v>118</v>
      </c>
      <c r="B25" s="29" t="s">
        <v>119</v>
      </c>
      <c r="C25" s="30" t="n">
        <v>5450000</v>
      </c>
      <c r="D25" s="30"/>
      <c r="E25" s="30" t="n">
        <v>906898.15</v>
      </c>
      <c r="F25" s="30"/>
      <c r="G25" s="30"/>
      <c r="H25" s="30"/>
      <c r="I25" s="30" t="n">
        <v>2307633.54</v>
      </c>
      <c r="J25" s="30" t="n">
        <v>5961707</v>
      </c>
      <c r="K25" s="30"/>
      <c r="L25" s="30"/>
      <c r="M25" s="7" t="n">
        <f aca="false">SUM(D25:L25)</f>
        <v>9176238.69</v>
      </c>
      <c r="N25" s="34" t="n">
        <f aca="false">C25+M25</f>
        <v>14626238.69</v>
      </c>
    </row>
    <row r="26" s="8" customFormat="true" ht="17" hidden="false" customHeight="false" outlineLevel="0" collapsed="false">
      <c r="A26" s="28" t="s">
        <v>120</v>
      </c>
      <c r="B26" s="29" t="s">
        <v>121</v>
      </c>
      <c r="C26" s="30" t="n">
        <v>22779855.65</v>
      </c>
      <c r="D26" s="30" t="n">
        <v>50000</v>
      </c>
      <c r="E26" s="30" t="n">
        <v>4620830</v>
      </c>
      <c r="F26" s="30" t="n">
        <v>13287850</v>
      </c>
      <c r="G26" s="30"/>
      <c r="H26" s="30"/>
      <c r="I26" s="30" t="n">
        <v>1151697.94</v>
      </c>
      <c r="J26" s="33" t="n">
        <v>1787500</v>
      </c>
      <c r="K26" s="30"/>
      <c r="L26" s="30" t="n">
        <v>-141388.55</v>
      </c>
      <c r="M26" s="7" t="n">
        <f aca="false">SUM(D26:L26)</f>
        <v>20756489.39</v>
      </c>
      <c r="N26" s="34" t="n">
        <f aca="false">C26+M26</f>
        <v>43536345.04</v>
      </c>
    </row>
    <row r="27" customFormat="false" ht="15.75" hidden="false" customHeight="false" outlineLevel="0" collapsed="false">
      <c r="A27" s="28" t="s">
        <v>122</v>
      </c>
      <c r="B27" s="29" t="s">
        <v>123</v>
      </c>
      <c r="C27" s="30" t="n">
        <v>26590131.85</v>
      </c>
      <c r="D27" s="30" t="n">
        <v>60261266.66</v>
      </c>
      <c r="E27" s="30" t="n">
        <v>2920768.13</v>
      </c>
      <c r="F27" s="30" t="n">
        <v>3500000</v>
      </c>
      <c r="G27" s="30" t="n">
        <v>3333084.24</v>
      </c>
      <c r="H27" s="30"/>
      <c r="I27" s="30" t="n">
        <v>2360432.3</v>
      </c>
      <c r="J27" s="30" t="n">
        <v>-1987500</v>
      </c>
      <c r="K27" s="30" t="n">
        <v>1000000</v>
      </c>
      <c r="L27" s="30" t="n">
        <v>191388.55</v>
      </c>
      <c r="M27" s="7" t="n">
        <f aca="false">SUM(D27:L27)</f>
        <v>71579439.88</v>
      </c>
      <c r="N27" s="34" t="n">
        <f aca="false">C27+M27</f>
        <v>98169571.73</v>
      </c>
    </row>
    <row r="28" customFormat="false" ht="31.5" hidden="false" customHeight="false" outlineLevel="0" collapsed="false">
      <c r="A28" s="28" t="s">
        <v>124</v>
      </c>
      <c r="B28" s="29" t="s">
        <v>125</v>
      </c>
      <c r="C28" s="30" t="n">
        <v>144.39</v>
      </c>
      <c r="D28" s="30"/>
      <c r="E28" s="30"/>
      <c r="F28" s="30"/>
      <c r="G28" s="30"/>
      <c r="H28" s="30"/>
      <c r="I28" s="30"/>
      <c r="J28" s="30"/>
      <c r="K28" s="30"/>
      <c r="L28" s="30"/>
      <c r="M28" s="7" t="n">
        <f aca="false">SUM(D28:L28)</f>
        <v>0</v>
      </c>
      <c r="N28" s="34" t="n">
        <f aca="false">C28+M28</f>
        <v>144.39</v>
      </c>
    </row>
    <row r="29" s="8" customFormat="true" ht="15.75" hidden="false" customHeight="false" outlineLevel="0" collapsed="false">
      <c r="A29" s="24" t="s">
        <v>126</v>
      </c>
      <c r="B29" s="25" t="s">
        <v>127</v>
      </c>
      <c r="C29" s="26" t="n">
        <f aca="false">SUM(C30:C34)</f>
        <v>1049938369.37</v>
      </c>
      <c r="D29" s="26" t="n">
        <f aca="false">SUM(D30:D34)</f>
        <v>-1607879.91</v>
      </c>
      <c r="E29" s="26" t="n">
        <f aca="false">SUM(E30:E34)</f>
        <v>0</v>
      </c>
      <c r="F29" s="26" t="n">
        <f aca="false">SUM(F30:F34)</f>
        <v>14679636.16</v>
      </c>
      <c r="G29" s="26" t="n">
        <f aca="false">SUM(G30:G34)</f>
        <v>0</v>
      </c>
      <c r="H29" s="26" t="n">
        <f aca="false">SUM(H30:H34)</f>
        <v>0</v>
      </c>
      <c r="I29" s="26" t="n">
        <f aca="false">SUM(I30:I34)</f>
        <v>23959666.93</v>
      </c>
      <c r="J29" s="26" t="n">
        <f aca="false">SUM(J30:J34)</f>
        <v>26040920</v>
      </c>
      <c r="K29" s="26" t="n">
        <f aca="false">SUM(K30:K34)</f>
        <v>0</v>
      </c>
      <c r="L29" s="26" t="n">
        <f aca="false">SUM(L30:L34)</f>
        <v>2633505.4</v>
      </c>
      <c r="M29" s="7" t="n">
        <f aca="false">SUM(D29:L29)</f>
        <v>65705848.58</v>
      </c>
      <c r="N29" s="26" t="n">
        <f aca="false">SUM(N30:N34)</f>
        <v>1115644217.95</v>
      </c>
    </row>
    <row r="30" customFormat="false" ht="15.75" hidden="false" customHeight="false" outlineLevel="0" collapsed="false">
      <c r="A30" s="28" t="s">
        <v>128</v>
      </c>
      <c r="B30" s="29" t="s">
        <v>129</v>
      </c>
      <c r="C30" s="30" t="n">
        <v>251300510</v>
      </c>
      <c r="D30" s="30"/>
      <c r="E30" s="30"/>
      <c r="F30" s="30" t="n">
        <v>4872800</v>
      </c>
      <c r="G30" s="30"/>
      <c r="H30" s="30"/>
      <c r="I30" s="30"/>
      <c r="J30" s="30" t="n">
        <v>614976.07</v>
      </c>
      <c r="K30" s="30"/>
      <c r="L30" s="30" t="n">
        <v>-4323777.27</v>
      </c>
      <c r="M30" s="7" t="n">
        <f aca="false">SUM(D30:L30)</f>
        <v>1163998.8</v>
      </c>
      <c r="N30" s="34" t="n">
        <f aca="false">C30+M30</f>
        <v>252464508.8</v>
      </c>
    </row>
    <row r="31" customFormat="false" ht="15.75" hidden="false" customHeight="false" outlineLevel="0" collapsed="false">
      <c r="A31" s="28" t="s">
        <v>130</v>
      </c>
      <c r="B31" s="29" t="s">
        <v>131</v>
      </c>
      <c r="C31" s="30" t="n">
        <v>685178533.97</v>
      </c>
      <c r="D31" s="30" t="n">
        <v>-1607879.91</v>
      </c>
      <c r="E31" s="30"/>
      <c r="F31" s="30" t="n">
        <v>2427772.16</v>
      </c>
      <c r="G31" s="30"/>
      <c r="H31" s="30"/>
      <c r="I31" s="30" t="n">
        <v>20509042.79</v>
      </c>
      <c r="J31" s="30" t="n">
        <v>25470903.93</v>
      </c>
      <c r="K31" s="30"/>
      <c r="L31" s="30" t="n">
        <v>1554890.55</v>
      </c>
      <c r="M31" s="7" t="n">
        <f aca="false">SUM(D31:L31)</f>
        <v>48354729.52</v>
      </c>
      <c r="N31" s="34" t="n">
        <f aca="false">C31+M31</f>
        <v>733533263.49</v>
      </c>
    </row>
    <row r="32" customFormat="false" ht="15" hidden="false" customHeight="false" outlineLevel="0" collapsed="false">
      <c r="A32" s="28" t="s">
        <v>132</v>
      </c>
      <c r="B32" s="29" t="s">
        <v>133</v>
      </c>
      <c r="C32" s="30" t="n">
        <v>72599190</v>
      </c>
      <c r="D32" s="30"/>
      <c r="E32" s="30"/>
      <c r="F32" s="30" t="n">
        <v>1070400</v>
      </c>
      <c r="G32" s="30"/>
      <c r="H32" s="30"/>
      <c r="I32" s="30" t="n">
        <v>2277142.67</v>
      </c>
      <c r="J32" s="30" t="n">
        <v>-244960</v>
      </c>
      <c r="K32" s="30"/>
      <c r="L32" s="30" t="n">
        <v>2288930</v>
      </c>
      <c r="M32" s="7" t="n">
        <f aca="false">SUM(D32:L32)</f>
        <v>5391512.67</v>
      </c>
      <c r="N32" s="34" t="n">
        <f aca="false">C32+M32</f>
        <v>77990702.67</v>
      </c>
    </row>
    <row r="33" customFormat="false" ht="15.75" hidden="false" customHeight="false" outlineLevel="0" collapsed="false">
      <c r="A33" s="28" t="s">
        <v>134</v>
      </c>
      <c r="B33" s="29" t="s">
        <v>135</v>
      </c>
      <c r="C33" s="30" t="n">
        <v>1138000</v>
      </c>
      <c r="D33" s="30"/>
      <c r="E33" s="30"/>
      <c r="F33" s="30"/>
      <c r="G33" s="30"/>
      <c r="H33" s="30"/>
      <c r="I33" s="30"/>
      <c r="J33" s="30"/>
      <c r="K33" s="30"/>
      <c r="L33" s="30"/>
      <c r="M33" s="7" t="n">
        <f aca="false">SUM(D33:L33)</f>
        <v>0</v>
      </c>
      <c r="N33" s="34" t="n">
        <f aca="false">C33+M33</f>
        <v>1138000</v>
      </c>
    </row>
    <row r="34" customFormat="false" ht="17" hidden="false" customHeight="false" outlineLevel="0" collapsed="false">
      <c r="A34" s="28" t="s">
        <v>136</v>
      </c>
      <c r="B34" s="29" t="s">
        <v>137</v>
      </c>
      <c r="C34" s="30" t="n">
        <v>39722135.4</v>
      </c>
      <c r="D34" s="30"/>
      <c r="E34" s="30"/>
      <c r="F34" s="30" t="n">
        <v>6308664</v>
      </c>
      <c r="G34" s="30"/>
      <c r="H34" s="30"/>
      <c r="I34" s="33" t="n">
        <v>1173481.47</v>
      </c>
      <c r="J34" s="30" t="n">
        <v>200000</v>
      </c>
      <c r="K34" s="30"/>
      <c r="L34" s="30" t="n">
        <v>3113462.12</v>
      </c>
      <c r="M34" s="7" t="n">
        <f aca="false">SUM(D34:L34)</f>
        <v>10795607.59</v>
      </c>
      <c r="N34" s="34" t="n">
        <f aca="false">C34+M34</f>
        <v>50517742.99</v>
      </c>
    </row>
    <row r="35" s="8" customFormat="true" ht="15.75" hidden="false" customHeight="false" outlineLevel="0" collapsed="false">
      <c r="A35" s="24" t="s">
        <v>138</v>
      </c>
      <c r="B35" s="25" t="s">
        <v>139</v>
      </c>
      <c r="C35" s="26" t="n">
        <f aca="false">SUM(C36:C37)</f>
        <v>132252890.52</v>
      </c>
      <c r="D35" s="26" t="n">
        <f aca="false">SUM(D36:D37)</f>
        <v>1500000</v>
      </c>
      <c r="E35" s="26" t="n">
        <f aca="false">SUM(E36:E37)</f>
        <v>0</v>
      </c>
      <c r="F35" s="26" t="n">
        <f aca="false">SUM(F36:F37)</f>
        <v>1002560</v>
      </c>
      <c r="G35" s="26" t="n">
        <f aca="false">SUM(G36:G37)</f>
        <v>0</v>
      </c>
      <c r="H35" s="26" t="n">
        <f aca="false">SUM(H36:H37)</f>
        <v>0</v>
      </c>
      <c r="I35" s="26" t="n">
        <f aca="false">SUM(I36:I37)</f>
        <v>-97500.01</v>
      </c>
      <c r="J35" s="26" t="n">
        <f aca="false">SUM(J36:J37)</f>
        <v>-10464090</v>
      </c>
      <c r="K35" s="26" t="n">
        <f aca="false">SUM(K36:K37)</f>
        <v>0</v>
      </c>
      <c r="L35" s="26" t="n">
        <f aca="false">SUM(L36:L37)</f>
        <v>-1808700</v>
      </c>
      <c r="M35" s="7" t="n">
        <f aca="false">SUM(D35:L35)</f>
        <v>-9867730.01</v>
      </c>
      <c r="N35" s="26" t="n">
        <f aca="false">SUM(N36:N37)</f>
        <v>122385160.51</v>
      </c>
    </row>
    <row r="36" s="8" customFormat="true" ht="15" hidden="false" customHeight="false" outlineLevel="0" collapsed="false">
      <c r="A36" s="28" t="s">
        <v>140</v>
      </c>
      <c r="B36" s="29" t="s">
        <v>141</v>
      </c>
      <c r="C36" s="30" t="n">
        <v>86478590.52</v>
      </c>
      <c r="D36" s="30" t="n">
        <v>1500000</v>
      </c>
      <c r="E36" s="30"/>
      <c r="F36" s="30" t="n">
        <v>702560</v>
      </c>
      <c r="G36" s="30"/>
      <c r="H36" s="30"/>
      <c r="I36" s="30" t="n">
        <v>-97500.01</v>
      </c>
      <c r="J36" s="30" t="n">
        <v>-10627090</v>
      </c>
      <c r="K36" s="30"/>
      <c r="L36" s="30" t="n">
        <v>-68700</v>
      </c>
      <c r="M36" s="7" t="n">
        <f aca="false">SUM(D36:L36)</f>
        <v>-8590730.01</v>
      </c>
      <c r="N36" s="34" t="n">
        <f aca="false">C36+M36</f>
        <v>77887860.51</v>
      </c>
    </row>
    <row r="37" customFormat="false" ht="15" hidden="false" customHeight="false" outlineLevel="0" collapsed="false">
      <c r="A37" s="28" t="s">
        <v>142</v>
      </c>
      <c r="B37" s="29" t="s">
        <v>143</v>
      </c>
      <c r="C37" s="30" t="n">
        <v>45774300</v>
      </c>
      <c r="D37" s="30"/>
      <c r="E37" s="30"/>
      <c r="F37" s="30" t="n">
        <v>300000</v>
      </c>
      <c r="G37" s="30"/>
      <c r="H37" s="30"/>
      <c r="I37" s="30"/>
      <c r="J37" s="30" t="n">
        <v>163000</v>
      </c>
      <c r="K37" s="30"/>
      <c r="L37" s="30" t="n">
        <v>-1740000</v>
      </c>
      <c r="M37" s="7" t="n">
        <f aca="false">SUM(D37:L37)</f>
        <v>-1277000</v>
      </c>
      <c r="N37" s="34" t="n">
        <f aca="false">C37+M37</f>
        <v>44497300</v>
      </c>
    </row>
    <row r="38" s="8" customFormat="true" ht="15" hidden="false" customHeight="false" outlineLevel="0" collapsed="false">
      <c r="A38" s="24" t="s">
        <v>144</v>
      </c>
      <c r="B38" s="25" t="s">
        <v>145</v>
      </c>
      <c r="C38" s="26" t="n">
        <f aca="false">SUM(C39:C42)</f>
        <v>118139805.17</v>
      </c>
      <c r="D38" s="26" t="n">
        <f aca="false">SUM(D39:D42)</f>
        <v>1080649.48</v>
      </c>
      <c r="E38" s="26" t="n">
        <f aca="false">SUM(E39:E42)</f>
        <v>500000</v>
      </c>
      <c r="F38" s="26" t="n">
        <f aca="false">SUM(F39:F42)</f>
        <v>608001.4</v>
      </c>
      <c r="G38" s="26" t="n">
        <f aca="false">SUM(G39:G42)</f>
        <v>-4921338</v>
      </c>
      <c r="H38" s="26" t="n">
        <f aca="false">SUM(H39:H42)</f>
        <v>400000</v>
      </c>
      <c r="I38" s="26" t="n">
        <f aca="false">SUM(I39:I42)</f>
        <v>1405732.3</v>
      </c>
      <c r="J38" s="26" t="n">
        <f aca="false">SUM(J39:J42)</f>
        <v>-258110.25</v>
      </c>
      <c r="K38" s="26" t="n">
        <f aca="false">SUM(K39:K42)</f>
        <v>0</v>
      </c>
      <c r="L38" s="26" t="n">
        <f aca="false">SUM(L39:L42)</f>
        <v>211083.14</v>
      </c>
      <c r="M38" s="7" t="n">
        <f aca="false">SUM(D38:L38)</f>
        <v>-973981.93</v>
      </c>
      <c r="N38" s="26" t="n">
        <f aca="false">SUM(N39:N42)</f>
        <v>117165823.24</v>
      </c>
    </row>
    <row r="39" customFormat="false" ht="17" hidden="false" customHeight="false" outlineLevel="0" collapsed="false">
      <c r="A39" s="28" t="s">
        <v>146</v>
      </c>
      <c r="B39" s="29" t="s">
        <v>147</v>
      </c>
      <c r="C39" s="30" t="n">
        <v>5393352</v>
      </c>
      <c r="D39" s="30"/>
      <c r="E39" s="30"/>
      <c r="F39" s="30"/>
      <c r="G39" s="30"/>
      <c r="H39" s="30"/>
      <c r="I39" s="33" t="n">
        <v>3044122.3</v>
      </c>
      <c r="J39" s="30"/>
      <c r="K39" s="30"/>
      <c r="L39" s="30"/>
      <c r="M39" s="7" t="n">
        <f aca="false">SUM(D39:L39)</f>
        <v>3044122.3</v>
      </c>
      <c r="N39" s="34" t="n">
        <f aca="false">C39+M39</f>
        <v>8437474.3</v>
      </c>
    </row>
    <row r="40" customFormat="false" ht="15.75" hidden="false" customHeight="false" outlineLevel="0" collapsed="false">
      <c r="A40" s="28" t="s">
        <v>148</v>
      </c>
      <c r="B40" s="29" t="s">
        <v>149</v>
      </c>
      <c r="C40" s="30" t="n">
        <v>6550264</v>
      </c>
      <c r="D40" s="30" t="n">
        <v>200000</v>
      </c>
      <c r="E40" s="30" t="n">
        <v>500000</v>
      </c>
      <c r="F40" s="30" t="n">
        <v>600000</v>
      </c>
      <c r="G40" s="30" t="n">
        <v>200000</v>
      </c>
      <c r="H40" s="30" t="n">
        <v>400000</v>
      </c>
      <c r="I40" s="30" t="n">
        <v>400000</v>
      </c>
      <c r="J40" s="30" t="n">
        <v>1545000</v>
      </c>
      <c r="K40" s="30"/>
      <c r="L40" s="30" t="n">
        <v>692900</v>
      </c>
      <c r="M40" s="7" t="n">
        <f aca="false">SUM(D40:L40)</f>
        <v>4537900</v>
      </c>
      <c r="N40" s="34" t="n">
        <f aca="false">C40+M40</f>
        <v>11088164</v>
      </c>
    </row>
    <row r="41" customFormat="false" ht="15" hidden="false" customHeight="false" outlineLevel="0" collapsed="false">
      <c r="A41" s="28" t="s">
        <v>150</v>
      </c>
      <c r="B41" s="29" t="s">
        <v>151</v>
      </c>
      <c r="C41" s="30" t="n">
        <v>104885089.17</v>
      </c>
      <c r="D41" s="30" t="n">
        <v>880649.48</v>
      </c>
      <c r="E41" s="30"/>
      <c r="F41" s="30" t="n">
        <v>1.4</v>
      </c>
      <c r="G41" s="30" t="n">
        <v>-5204850</v>
      </c>
      <c r="H41" s="30"/>
      <c r="I41" s="30" t="n">
        <v>-2038390</v>
      </c>
      <c r="J41" s="30" t="n">
        <v>-1803110.25</v>
      </c>
      <c r="K41" s="30"/>
      <c r="L41" s="39" t="n">
        <v>-477816.86</v>
      </c>
      <c r="M41" s="7" t="n">
        <f aca="false">SUM(D41:L41)</f>
        <v>-8643516.23</v>
      </c>
      <c r="N41" s="34" t="n">
        <f aca="false">C41+M41</f>
        <v>96241572.94</v>
      </c>
    </row>
    <row r="42" s="8" customFormat="true" ht="15.75" hidden="false" customHeight="false" outlineLevel="0" collapsed="false">
      <c r="A42" s="28" t="s">
        <v>152</v>
      </c>
      <c r="B42" s="29" t="s">
        <v>153</v>
      </c>
      <c r="C42" s="30" t="n">
        <v>1311100</v>
      </c>
      <c r="D42" s="30"/>
      <c r="E42" s="30"/>
      <c r="F42" s="30" t="n">
        <v>8000</v>
      </c>
      <c r="G42" s="30" t="n">
        <v>83512</v>
      </c>
      <c r="H42" s="30"/>
      <c r="I42" s="30"/>
      <c r="J42" s="30"/>
      <c r="K42" s="30"/>
      <c r="L42" s="30" t="n">
        <v>-4000</v>
      </c>
      <c r="M42" s="7" t="n">
        <f aca="false">SUM(D42:L42)</f>
        <v>87512</v>
      </c>
      <c r="N42" s="34" t="n">
        <f aca="false">C42+M42</f>
        <v>1398612</v>
      </c>
    </row>
    <row r="43" s="8" customFormat="true" ht="15.75" hidden="false" customHeight="false" outlineLevel="0" collapsed="false">
      <c r="A43" s="24" t="s">
        <v>154</v>
      </c>
      <c r="B43" s="25" t="s">
        <v>155</v>
      </c>
      <c r="C43" s="26" t="n">
        <f aca="false">C44+C45</f>
        <v>132883930.58</v>
      </c>
      <c r="D43" s="26" t="n">
        <f aca="false">D44+D45</f>
        <v>-141193.11</v>
      </c>
      <c r="E43" s="26" t="n">
        <f aca="false">E44+E45</f>
        <v>0</v>
      </c>
      <c r="F43" s="26" t="n">
        <f aca="false">F44+F45</f>
        <v>0</v>
      </c>
      <c r="G43" s="26" t="n">
        <f aca="false">G44+G45</f>
        <v>800000</v>
      </c>
      <c r="H43" s="26" t="n">
        <f aca="false">H44+H45</f>
        <v>0</v>
      </c>
      <c r="I43" s="26" t="n">
        <f aca="false">I44+I45</f>
        <v>0</v>
      </c>
      <c r="J43" s="26" t="n">
        <f aca="false">J44+J45</f>
        <v>-49779390</v>
      </c>
      <c r="K43" s="26" t="n">
        <f aca="false">K44+K45</f>
        <v>0</v>
      </c>
      <c r="L43" s="26" t="n">
        <f aca="false">L44+L45</f>
        <v>0</v>
      </c>
      <c r="M43" s="26" t="n">
        <f aca="false">M44+M45</f>
        <v>-49120583.11</v>
      </c>
      <c r="N43" s="26" t="n">
        <f aca="false">N44+N45</f>
        <v>83763347.47</v>
      </c>
    </row>
    <row r="44" s="8" customFormat="true" ht="15.75" hidden="false" customHeight="false" outlineLevel="0" collapsed="false">
      <c r="A44" s="28" t="s">
        <v>156</v>
      </c>
      <c r="B44" s="29" t="s">
        <v>157</v>
      </c>
      <c r="C44" s="30" t="n">
        <v>200000</v>
      </c>
      <c r="D44" s="30"/>
      <c r="E44" s="30"/>
      <c r="F44" s="30"/>
      <c r="G44" s="30" t="n">
        <v>100000</v>
      </c>
      <c r="H44" s="30"/>
      <c r="I44" s="30"/>
      <c r="J44" s="26"/>
      <c r="K44" s="30"/>
      <c r="L44" s="26"/>
      <c r="M44" s="7" t="n">
        <f aca="false">SUM(D44:L44)</f>
        <v>100000</v>
      </c>
      <c r="N44" s="34" t="n">
        <f aca="false">C44+M44</f>
        <v>300000</v>
      </c>
    </row>
    <row r="45" customFormat="false" ht="15.75" hidden="false" customHeight="false" outlineLevel="0" collapsed="false">
      <c r="A45" s="28" t="s">
        <v>158</v>
      </c>
      <c r="B45" s="29" t="s">
        <v>159</v>
      </c>
      <c r="C45" s="30" t="n">
        <v>132683930.58</v>
      </c>
      <c r="D45" s="30" t="n">
        <v>-141193.11</v>
      </c>
      <c r="E45" s="30"/>
      <c r="F45" s="30"/>
      <c r="G45" s="30" t="n">
        <v>700000</v>
      </c>
      <c r="H45" s="30"/>
      <c r="I45" s="30"/>
      <c r="J45" s="30" t="n">
        <v>-49779390</v>
      </c>
      <c r="K45" s="30"/>
      <c r="L45" s="30"/>
      <c r="M45" s="7" t="n">
        <f aca="false">SUM(D45:L45)</f>
        <v>-49220583.11</v>
      </c>
      <c r="N45" s="34" t="n">
        <f aca="false">C45+M45</f>
        <v>83463347.47</v>
      </c>
    </row>
    <row r="46" s="8" customFormat="true" ht="15.75" hidden="false" customHeight="false" outlineLevel="0" collapsed="false">
      <c r="A46" s="24" t="s">
        <v>160</v>
      </c>
      <c r="B46" s="25" t="s">
        <v>161</v>
      </c>
      <c r="C46" s="26" t="n">
        <f aca="false">SUM(C47:C47)</f>
        <v>2680300</v>
      </c>
      <c r="D46" s="26" t="n">
        <f aca="false">SUM(D47:D47)</f>
        <v>0</v>
      </c>
      <c r="E46" s="26" t="n">
        <f aca="false">SUM(E47:E47)</f>
        <v>0</v>
      </c>
      <c r="F46" s="26" t="n">
        <f aca="false">SUM(F47:F47)</f>
        <v>0</v>
      </c>
      <c r="G46" s="26" t="n">
        <f aca="false">SUM(G47:G47)</f>
        <v>0</v>
      </c>
      <c r="H46" s="26" t="n">
        <f aca="false">SUM(H47:H47)</f>
        <v>0</v>
      </c>
      <c r="I46" s="26" t="n">
        <f aca="false">SUM(I47:I47)</f>
        <v>500000</v>
      </c>
      <c r="J46" s="26" t="n">
        <f aca="false">SUM(J47:J47)</f>
        <v>0</v>
      </c>
      <c r="K46" s="26" t="n">
        <f aca="false">SUM(K47:K47)</f>
        <v>0</v>
      </c>
      <c r="L46" s="26" t="n">
        <f aca="false">SUM(L47:L47)</f>
        <v>235601</v>
      </c>
      <c r="M46" s="7" t="n">
        <f aca="false">SUM(D46:L46)</f>
        <v>735601</v>
      </c>
      <c r="N46" s="26" t="n">
        <f aca="false">SUM(N47:N47)</f>
        <v>3415901</v>
      </c>
    </row>
    <row r="47" customFormat="false" ht="17" hidden="false" customHeight="false" outlineLevel="0" collapsed="false">
      <c r="A47" s="28" t="s">
        <v>162</v>
      </c>
      <c r="B47" s="29" t="s">
        <v>163</v>
      </c>
      <c r="C47" s="30" t="n">
        <v>2680300</v>
      </c>
      <c r="D47" s="30" t="n">
        <v>0</v>
      </c>
      <c r="E47" s="30" t="n">
        <v>0</v>
      </c>
      <c r="F47" s="30"/>
      <c r="G47" s="30" t="n">
        <v>0</v>
      </c>
      <c r="H47" s="30" t="n">
        <v>0</v>
      </c>
      <c r="I47" s="30" t="n">
        <v>500000</v>
      </c>
      <c r="J47" s="30" t="n">
        <v>0</v>
      </c>
      <c r="K47" s="30"/>
      <c r="L47" s="33" t="n">
        <v>235601</v>
      </c>
      <c r="M47" s="7" t="n">
        <f aca="false">SUM(D47:L47)</f>
        <v>735601</v>
      </c>
      <c r="N47" s="34" t="n">
        <f aca="false">C47+M47</f>
        <v>3415901</v>
      </c>
    </row>
    <row r="48" s="8" customFormat="true" ht="15.75" hidden="false" customHeight="false" outlineLevel="0" collapsed="false">
      <c r="A48" s="5"/>
      <c r="B48" s="6" t="s">
        <v>164</v>
      </c>
      <c r="C48" s="7" t="n">
        <f aca="false">C46+C43+C38+C35+C29+C24+C18+C16+C13+C4</f>
        <v>1721573791.86</v>
      </c>
      <c r="D48" s="7" t="n">
        <f aca="false">D46+D43+D38+D35+D29+D24+D18+D16+D13+D4</f>
        <v>200818504.48</v>
      </c>
      <c r="E48" s="7" t="n">
        <f aca="false">E46+E43+E38+E35+E29+E24+E18+E16+E13+E4</f>
        <v>79883318.57</v>
      </c>
      <c r="F48" s="7" t="n">
        <f aca="false">F46+F43+F38+F35+F29+F24+F18+F16+F13+F4</f>
        <v>67516847.56</v>
      </c>
      <c r="G48" s="7" t="n">
        <f aca="false">G46+G43+G38+G35+G29+G24+G18+G16+G13+G4</f>
        <v>29683763.25</v>
      </c>
      <c r="H48" s="7" t="n">
        <f aca="false">H46+H43+H38+H35+H29+H24+H18+H16+H13+H4</f>
        <v>200000</v>
      </c>
      <c r="I48" s="7" t="n">
        <f aca="false">I46+I43+I38+I35+I29+I24+I18+I16+I13+I4</f>
        <v>57685040.34</v>
      </c>
      <c r="J48" s="7" t="n">
        <f aca="false">J46+J43+J38+J35+J29+J24+J18+J16+J13+J4</f>
        <v>23744079.53</v>
      </c>
      <c r="K48" s="7" t="n">
        <f aca="false">K46+K43+K38+K35+K29+K24+K18+K16+K13+K4</f>
        <v>6600000</v>
      </c>
      <c r="L48" s="7" t="n">
        <f aca="false">L46+L43+L38+L35+L29+L24+L18+L16+L13+L4</f>
        <v>-2485920.53</v>
      </c>
      <c r="M48" s="7" t="n">
        <f aca="false">M46+M43+M38+M35+M29+M24+M18+M16+M13+M4</f>
        <v>463645633.2</v>
      </c>
      <c r="N48" s="7" t="n">
        <f aca="false">N46+N43+N38+N35+N29+N24+N18+N16+N13+N4</f>
        <v>2185219425.06</v>
      </c>
    </row>
    <row r="50" customFormat="false" ht="15.75" hidden="false" customHeight="false" outlineLevel="0" collapsed="false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</row>
    <row r="51" customFormat="false" ht="15.75" hidden="false" customHeight="false" outlineLevel="0" collapsed="false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</row>
    <row r="52" customFormat="false" ht="15.75" hidden="false" customHeight="false" outlineLevel="0" collapsed="false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customFormat="false" ht="15.75" hidden="false" customHeight="false" outlineLevel="0" collapsed="false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</sheetData>
  <mergeCells count="5">
    <mergeCell ref="A1:M1"/>
    <mergeCell ref="A50:M50"/>
    <mergeCell ref="A51:M51"/>
    <mergeCell ref="A52:M52"/>
    <mergeCell ref="A53:M53"/>
  </mergeCells>
  <conditionalFormatting sqref="G5">
    <cfRule type="cellIs" priority="2" operator="lessThan" aboveAverage="0" equalAverage="0" bottom="0" percent="0" rank="0" text="" dxfId="0">
      <formula>0</formula>
    </cfRule>
  </conditionalFormatting>
  <conditionalFormatting sqref="H20 I7 I34 I39 L5 L47">
    <cfRule type="cellIs" priority="3" operator="lessThan" aboveAverage="0" equalAverage="0" bottom="0" percent="0" rank="0" text="" dxfId="1">
      <formula>0</formula>
    </cfRule>
  </conditionalFormatting>
  <conditionalFormatting sqref="J14:J15 J23 J26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" right="0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N3 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2025-02-19T11:01:36Z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