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Расходы прогр - непрогр" sheetId="1" r:id="rId1"/>
  </sheets>
  <definedNames>
    <definedName name="_xlnm.Print_Titles" localSheetId="0">'Расходы прогр - непрогр'!$2:$2</definedName>
    <definedName name="_xlnm.Print_Area" localSheetId="0">'Расходы прогр - непрогр'!$A$1:$I$30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3" i="1" l="1"/>
  <c r="G73" i="1"/>
  <c r="F73" i="1"/>
  <c r="H72" i="1"/>
  <c r="E72" i="1"/>
  <c r="G72" i="1" s="1"/>
  <c r="D72" i="1"/>
  <c r="C72" i="1"/>
  <c r="I70" i="1"/>
  <c r="G70" i="1"/>
  <c r="F70" i="1"/>
  <c r="H69" i="1"/>
  <c r="E69" i="1"/>
  <c r="I69" i="1" s="1"/>
  <c r="D69" i="1"/>
  <c r="C69" i="1"/>
  <c r="F69" i="1" s="1"/>
  <c r="I68" i="1"/>
  <c r="G68" i="1"/>
  <c r="F68" i="1"/>
  <c r="H67" i="1"/>
  <c r="E67" i="1"/>
  <c r="G67" i="1" s="1"/>
  <c r="D67" i="1"/>
  <c r="C67" i="1"/>
  <c r="I66" i="1"/>
  <c r="G66" i="1"/>
  <c r="F66" i="1"/>
  <c r="H65" i="1"/>
  <c r="I65" i="1" s="1"/>
  <c r="G65" i="1"/>
  <c r="F65" i="1"/>
  <c r="E65" i="1"/>
  <c r="D65" i="1"/>
  <c r="C65" i="1"/>
  <c r="I64" i="1"/>
  <c r="G64" i="1"/>
  <c r="F64" i="1"/>
  <c r="I63" i="1"/>
  <c r="G63" i="1"/>
  <c r="F63" i="1"/>
  <c r="H62" i="1"/>
  <c r="E62" i="1"/>
  <c r="G62" i="1" s="1"/>
  <c r="D62" i="1"/>
  <c r="C62" i="1"/>
  <c r="I61" i="1"/>
  <c r="G61" i="1"/>
  <c r="F61" i="1"/>
  <c r="H60" i="1"/>
  <c r="E60" i="1"/>
  <c r="G60" i="1" s="1"/>
  <c r="D60" i="1"/>
  <c r="C60" i="1"/>
  <c r="I59" i="1"/>
  <c r="G59" i="1"/>
  <c r="F59" i="1"/>
  <c r="H58" i="1"/>
  <c r="E58" i="1"/>
  <c r="G58" i="1" s="1"/>
  <c r="D58" i="1"/>
  <c r="C58" i="1"/>
  <c r="I57" i="1"/>
  <c r="G57" i="1"/>
  <c r="F57" i="1"/>
  <c r="H56" i="1"/>
  <c r="E56" i="1"/>
  <c r="F56" i="1" s="1"/>
  <c r="D56" i="1"/>
  <c r="C56" i="1"/>
  <c r="I55" i="1"/>
  <c r="G55" i="1"/>
  <c r="F55" i="1"/>
  <c r="H54" i="1"/>
  <c r="E54" i="1"/>
  <c r="I54" i="1" s="1"/>
  <c r="D54" i="1"/>
  <c r="C54" i="1"/>
  <c r="I53" i="1"/>
  <c r="G53" i="1"/>
  <c r="F53" i="1"/>
  <c r="H52" i="1"/>
  <c r="E52" i="1"/>
  <c r="I52" i="1" s="1"/>
  <c r="D52" i="1"/>
  <c r="C52" i="1"/>
  <c r="F52" i="1" s="1"/>
  <c r="I51" i="1"/>
  <c r="G51" i="1"/>
  <c r="F51" i="1"/>
  <c r="H50" i="1"/>
  <c r="I50" i="1" s="1"/>
  <c r="F50" i="1"/>
  <c r="E50" i="1"/>
  <c r="D50" i="1"/>
  <c r="G50" i="1" s="1"/>
  <c r="C50" i="1"/>
  <c r="I49" i="1"/>
  <c r="G49" i="1"/>
  <c r="F49" i="1"/>
  <c r="H48" i="1"/>
  <c r="I48" i="1" s="1"/>
  <c r="G48" i="1"/>
  <c r="F48" i="1"/>
  <c r="E48" i="1"/>
  <c r="D48" i="1"/>
  <c r="C48" i="1"/>
  <c r="I47" i="1"/>
  <c r="G47" i="1"/>
  <c r="F47" i="1"/>
  <c r="H46" i="1"/>
  <c r="E46" i="1"/>
  <c r="F46" i="1" s="1"/>
  <c r="D46" i="1"/>
  <c r="C46" i="1"/>
  <c r="I45" i="1"/>
  <c r="G45" i="1"/>
  <c r="F45" i="1"/>
  <c r="H44" i="1"/>
  <c r="E44" i="1"/>
  <c r="G44" i="1" s="1"/>
  <c r="D44" i="1"/>
  <c r="C44" i="1"/>
  <c r="I43" i="1"/>
  <c r="G43" i="1"/>
  <c r="F43" i="1"/>
  <c r="H42" i="1"/>
  <c r="E42" i="1"/>
  <c r="I42" i="1" s="1"/>
  <c r="D42" i="1"/>
  <c r="C42" i="1"/>
  <c r="I41" i="1"/>
  <c r="G41" i="1"/>
  <c r="F41" i="1"/>
  <c r="H40" i="1"/>
  <c r="E40" i="1"/>
  <c r="I40" i="1" s="1"/>
  <c r="D40" i="1"/>
  <c r="C40" i="1"/>
  <c r="F40" i="1" s="1"/>
  <c r="I39" i="1"/>
  <c r="G39" i="1"/>
  <c r="F39" i="1"/>
  <c r="H38" i="1"/>
  <c r="E38" i="1"/>
  <c r="G38" i="1" s="1"/>
  <c r="D38" i="1"/>
  <c r="C38" i="1"/>
  <c r="I37" i="1"/>
  <c r="G37" i="1"/>
  <c r="F37" i="1"/>
  <c r="H36" i="1"/>
  <c r="E36" i="1"/>
  <c r="F36" i="1" s="1"/>
  <c r="D36" i="1"/>
  <c r="C36" i="1"/>
  <c r="I35" i="1"/>
  <c r="G35" i="1"/>
  <c r="F35" i="1"/>
  <c r="H34" i="1"/>
  <c r="E34" i="1"/>
  <c r="F34" i="1" s="1"/>
  <c r="D34" i="1"/>
  <c r="C34" i="1"/>
  <c r="I33" i="1"/>
  <c r="I32" i="1" s="1"/>
  <c r="G33" i="1"/>
  <c r="F33" i="1"/>
  <c r="H32" i="1"/>
  <c r="E32" i="1"/>
  <c r="F32" i="1" s="1"/>
  <c r="D32" i="1"/>
  <c r="C32" i="1"/>
  <c r="I31" i="1"/>
  <c r="G31" i="1"/>
  <c r="F31" i="1"/>
  <c r="H30" i="1"/>
  <c r="E30" i="1"/>
  <c r="I30" i="1" s="1"/>
  <c r="D30" i="1"/>
  <c r="C30" i="1"/>
  <c r="I29" i="1"/>
  <c r="G29" i="1"/>
  <c r="F29" i="1"/>
  <c r="H28" i="1"/>
  <c r="E28" i="1"/>
  <c r="I28" i="1" s="1"/>
  <c r="D28" i="1"/>
  <c r="C28" i="1"/>
  <c r="I27" i="1"/>
  <c r="G27" i="1"/>
  <c r="F27" i="1"/>
  <c r="I26" i="1"/>
  <c r="G26" i="1"/>
  <c r="F26" i="1"/>
  <c r="I25" i="1"/>
  <c r="G25" i="1"/>
  <c r="F25" i="1"/>
  <c r="H24" i="1"/>
  <c r="E24" i="1"/>
  <c r="F24" i="1" s="1"/>
  <c r="D24" i="1"/>
  <c r="C24" i="1"/>
  <c r="I23" i="1"/>
  <c r="G23" i="1"/>
  <c r="F23" i="1"/>
  <c r="H22" i="1"/>
  <c r="E22" i="1"/>
  <c r="I22" i="1" s="1"/>
  <c r="D22" i="1"/>
  <c r="C22" i="1"/>
  <c r="I21" i="1"/>
  <c r="G21" i="1"/>
  <c r="F21" i="1"/>
  <c r="H20" i="1"/>
  <c r="E20" i="1"/>
  <c r="I20" i="1" s="1"/>
  <c r="D20" i="1"/>
  <c r="C20" i="1"/>
  <c r="F20" i="1" s="1"/>
  <c r="I19" i="1"/>
  <c r="G19" i="1"/>
  <c r="F19" i="1"/>
  <c r="H18" i="1"/>
  <c r="E18" i="1"/>
  <c r="G18" i="1" s="1"/>
  <c r="D18" i="1"/>
  <c r="C18" i="1"/>
  <c r="I17" i="1"/>
  <c r="G17" i="1"/>
  <c r="F17" i="1"/>
  <c r="I16" i="1"/>
  <c r="G16" i="1"/>
  <c r="F16" i="1"/>
  <c r="I15" i="1"/>
  <c r="G15" i="1"/>
  <c r="F15" i="1"/>
  <c r="I14" i="1"/>
  <c r="G14" i="1"/>
  <c r="F14" i="1"/>
  <c r="H13" i="1"/>
  <c r="E13" i="1"/>
  <c r="G13" i="1" s="1"/>
  <c r="D13" i="1"/>
  <c r="D71" i="1" s="1"/>
  <c r="D75" i="1" s="1"/>
  <c r="C13" i="1"/>
  <c r="C71" i="1" s="1"/>
  <c r="C75" i="1" s="1"/>
  <c r="I12" i="1"/>
  <c r="G12" i="1"/>
  <c r="F12" i="1"/>
  <c r="I11" i="1"/>
  <c r="G11" i="1"/>
  <c r="F11" i="1"/>
  <c r="I10" i="1"/>
  <c r="G10" i="1"/>
  <c r="F10" i="1"/>
  <c r="I9" i="1"/>
  <c r="G9" i="1"/>
  <c r="F9" i="1"/>
  <c r="I8" i="1"/>
  <c r="G8" i="1"/>
  <c r="F8" i="1"/>
  <c r="I7" i="1"/>
  <c r="G7" i="1"/>
  <c r="F7" i="1"/>
  <c r="I6" i="1"/>
  <c r="G6" i="1"/>
  <c r="F6" i="1"/>
  <c r="H5" i="1"/>
  <c r="E5" i="1"/>
  <c r="F5" i="1" s="1"/>
  <c r="D5" i="1"/>
  <c r="C5" i="1"/>
  <c r="I4" i="1"/>
  <c r="G4" i="1"/>
  <c r="F4" i="1"/>
  <c r="H3" i="1"/>
  <c r="H71" i="1" s="1"/>
  <c r="H75" i="1" s="1"/>
  <c r="E3" i="1"/>
  <c r="G3" i="1" s="1"/>
  <c r="D3" i="1"/>
  <c r="C3" i="1"/>
  <c r="I67" i="1" l="1"/>
  <c r="I62" i="1"/>
  <c r="F60" i="1"/>
  <c r="I60" i="1"/>
  <c r="F72" i="1"/>
  <c r="I72" i="1"/>
  <c r="F38" i="1"/>
  <c r="I38" i="1"/>
  <c r="G36" i="1"/>
  <c r="I36" i="1"/>
  <c r="F28" i="1"/>
  <c r="I18" i="1"/>
  <c r="F18" i="1"/>
  <c r="G5" i="1"/>
  <c r="I5" i="1"/>
  <c r="F44" i="1"/>
  <c r="E71" i="1"/>
  <c r="G46" i="1"/>
  <c r="I13" i="1"/>
  <c r="F22" i="1"/>
  <c r="F30" i="1"/>
  <c r="F42" i="1"/>
  <c r="F54" i="1"/>
  <c r="F13" i="1"/>
  <c r="G34" i="1"/>
  <c r="G24" i="1"/>
  <c r="I34" i="1"/>
  <c r="I46" i="1"/>
  <c r="G56" i="1"/>
  <c r="G22" i="1"/>
  <c r="I24" i="1"/>
  <c r="G30" i="1"/>
  <c r="G42" i="1"/>
  <c r="I44" i="1"/>
  <c r="G54" i="1"/>
  <c r="I56" i="1"/>
  <c r="I3" i="1"/>
  <c r="G69" i="1"/>
  <c r="G32" i="1"/>
  <c r="I58" i="1"/>
  <c r="G20" i="1"/>
  <c r="G28" i="1"/>
  <c r="G40" i="1"/>
  <c r="G52" i="1"/>
  <c r="F67" i="1"/>
  <c r="F3" i="1"/>
  <c r="F58" i="1"/>
  <c r="F62" i="1"/>
  <c r="I71" i="1" l="1"/>
  <c r="E75" i="1"/>
  <c r="G75" i="1" s="1"/>
  <c r="F71" i="1"/>
  <c r="G71" i="1"/>
</calcChain>
</file>

<file path=xl/sharedStrings.xml><?xml version="1.0" encoding="utf-8"?>
<sst xmlns="http://schemas.openxmlformats.org/spreadsheetml/2006/main" count="153" uniqueCount="153">
  <si>
    <t xml:space="preserve">Сведения об исполнении бюджета Партизанского муниципального округа по расходам в разрезе муниципальных программ и непрограммных направлений деятельности за 1 квартал 2025 года по состоянию на 01.04.2025
</t>
  </si>
  <si>
    <t>Наименование муниципальных программ (непрограммных направлений деятельности органов государственной власти)</t>
  </si>
  <si>
    <t>Код целевой статьи</t>
  </si>
  <si>
    <t>Утверждено Решением Думы ПМО от 19.12.2024 № 274 (в редакции Решения Думы ПМО от 11.02.2025 № 288), руб.</t>
  </si>
  <si>
    <t>План по сводной бюджетной росписи, действующей на конец отчетного периода (по состоянию на 01.04.2025), руб.
Источник: Форма по ОКУД 0503117</t>
  </si>
  <si>
    <t>Фактически исполнено за 1 квартал 2025 года, руб.
(по состоянию на 01.04.2025)</t>
  </si>
  <si>
    <r>
      <rPr>
        <sz val="11"/>
        <color rgb="FF000000"/>
        <rFont val="Times New Roman"/>
        <family val="1"/>
        <charset val="1"/>
      </rPr>
      <t xml:space="preserve">% исполнения годового плана за 1 квартал 2025 года 
</t>
    </r>
    <r>
      <rPr>
        <b/>
        <sz val="11"/>
        <color rgb="FF000000"/>
        <rFont val="Times New Roman"/>
        <family val="1"/>
        <charset val="204"/>
      </rPr>
      <t xml:space="preserve">по Решению о бюджете </t>
    </r>
    <r>
      <rPr>
        <sz val="11"/>
        <color rgb="FF000000"/>
        <rFont val="Times New Roman"/>
        <family val="1"/>
        <charset val="1"/>
      </rPr>
      <t>(по состоянию на 01.04.2025), %</t>
    </r>
  </si>
  <si>
    <r>
      <rPr>
        <sz val="11"/>
        <color rgb="FF000000"/>
        <rFont val="Times New Roman"/>
        <family val="1"/>
        <charset val="1"/>
      </rPr>
      <t xml:space="preserve">% исполнения годового плана
</t>
    </r>
    <r>
      <rPr>
        <b/>
        <sz val="11"/>
        <color rgb="FF000000"/>
        <rFont val="Times New Roman"/>
        <family val="1"/>
        <charset val="204"/>
      </rPr>
      <t>по плану по сводной бюджетной росписи</t>
    </r>
    <r>
      <rPr>
        <sz val="11"/>
        <color rgb="FF000000"/>
        <rFont val="Times New Roman"/>
        <family val="1"/>
        <charset val="1"/>
      </rPr>
      <t xml:space="preserve"> по состоянию на 01.04.2025, %</t>
    </r>
  </si>
  <si>
    <t>Фактически исполнено за 1 квартал 2024 года, руб.
(по состоянию на 01.04.2024)</t>
  </si>
  <si>
    <t>Темп роста к соответствующему периоду прошлого года, %</t>
  </si>
  <si>
    <t>Муниципальная программа  "Развитие муниципальной службы в администрации Партизанского муниципального округа Приморского края на 2022-2026 годы"</t>
  </si>
  <si>
    <t>0100000000</t>
  </si>
  <si>
    <t>Мероприятия муниципальной программы  "Развитие муниципальной службы в администрации Партизанского муниципального округа Приморского края на 2022-2026 годы"</t>
  </si>
  <si>
    <t>0190000000</t>
  </si>
  <si>
    <t xml:space="preserve">Муниципальная программа "Развитие образования Партизанского муниципального округа" на 2022-2027 годы </t>
  </si>
  <si>
    <t>0200000000</t>
  </si>
  <si>
    <t xml:space="preserve">Подпрограмма "Развитие системы дошкольного образования" </t>
  </si>
  <si>
    <t>0210000000</t>
  </si>
  <si>
    <t>Подпрограмма "Развитие системы общего образования"</t>
  </si>
  <si>
    <t>0220000000</t>
  </si>
  <si>
    <t>Подпрограмма "Развитие системы дополнительного образования, отдыха, оздоровления и занятости детей и подростков"</t>
  </si>
  <si>
    <t>0230000000</t>
  </si>
  <si>
    <t xml:space="preserve">Подпрограмма «Содействие созданию в Партизанском муниципальном округе новых мест в общеобразовательных учреждениях» </t>
  </si>
  <si>
    <t>0240000000</t>
  </si>
  <si>
    <t xml:space="preserve">Подпрограмма «Совершенствование организации питания в образовательных учреждениях Партизанского муниципального округа» </t>
  </si>
  <si>
    <t>0250000000</t>
  </si>
  <si>
    <t xml:space="preserve">Подпрограмма «Развитие и поддержка педагогических кадров» </t>
  </si>
  <si>
    <t>0260000000</t>
  </si>
  <si>
    <t xml:space="preserve">Мероприятия муниципальной программы "Развитие образования Партизанского муниципального округа" на 2022-2027 годы </t>
  </si>
  <si>
    <t>0290000000</t>
  </si>
  <si>
    <t xml:space="preserve">Муниципальная программа "Развитие культуры Партизанского муниципального округа Приморского края" на 2021-2027 годы </t>
  </si>
  <si>
    <t>0300000000</t>
  </si>
  <si>
    <t>Подпрограмма "Развитие системы дополнительного образования в области культуры Партизанского муниципального округа Приморского края"</t>
  </si>
  <si>
    <t>0310000000</t>
  </si>
  <si>
    <t xml:space="preserve">Подпрограмма "Развитие учреждений культуры Партизанского муниципального округа Приморского края" </t>
  </si>
  <si>
    <t>0320000000</t>
  </si>
  <si>
    <t>Подпрограмма "Организация трудоустройства детей и подростков в учреждениях культуры Партизанского муниципального округа Приморского края"</t>
  </si>
  <si>
    <t>0330000000</t>
  </si>
  <si>
    <t xml:space="preserve">Мероприятия муниципальной программы "Развитие культуры Партизанского муниципального округа Приморского края" на 2021-2027 годы </t>
  </si>
  <si>
    <t>0390000000</t>
  </si>
  <si>
    <t>Муниципальная программа "Социальная поддержка населения Партизанского муниципального округа Приморского края" на 2021-2025 годы</t>
  </si>
  <si>
    <t>0500000000</t>
  </si>
  <si>
    <t>Мероприятия муниципальной программы "Социальная поддержка населения Партизанского муниципального округа Приморского края" на 2021-2025 годы</t>
  </si>
  <si>
    <t>0590000000</t>
  </si>
  <si>
    <t>Муниципальная программа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</si>
  <si>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>0600000000</t>
  </si>
  <si>
    <t>Мероприятия муниципальной программы "Защита населения и территории от чрезвычайных ситуаций, обеспечение пожарной безопасности Партизанского муниципального округа" на 2024-2026 годы</t>
  </si>
  <si>
    <t>0690000000</t>
  </si>
  <si>
    <t>Муниципальная программа "Информационное общество Партизанского муниципального округа" на 2021-2026 годы</t>
  </si>
  <si>
    <t>0700000000</t>
  </si>
  <si>
    <t>Мероприятия муниципальной программы "Информационное общество Партизанского муниципального округа" на 2021-2026 годы</t>
  </si>
  <si>
    <t>0790000000</t>
  </si>
  <si>
    <t>Муниципальная программа "Развитие транспортного комплекса Партизанского муниципального округа" на 2021-2025 годы</t>
  </si>
  <si>
    <t>0800000000</t>
  </si>
  <si>
    <t>Подпрограмма "Развитие транспортного комплекса в Партизанском муниципальном округе на 2021-2025 годы"</t>
  </si>
  <si>
    <t>0810000000</t>
  </si>
  <si>
    <t>Подпрограмма "Развитие дорожной отрасли в Партизанском муниципальном округе" на 2021-2025 годы</t>
  </si>
  <si>
    <t>0820000000</t>
  </si>
  <si>
    <t>Подпрограмма "Повышение безопасности дорожного движения в Партизанском муниципальном округе" на 2021-2025 годы"</t>
  </si>
  <si>
    <t>0830000000</t>
  </si>
  <si>
    <t>Муниципальная программа "Экономическое развитие Партизанского муниципального округа на 2021-2025 годы"</t>
  </si>
  <si>
    <t>0900000000</t>
  </si>
  <si>
    <t>Мероприятия муниципальной программы "Экономическое развитие Партизанского муниципального округа на 2021-2025 годы"</t>
  </si>
  <si>
    <t>0990000000</t>
  </si>
  <si>
    <t>Муниципальная программа "Противодействие коррупции в Партизанском муниципальном округе на 2024-2026 годы"</t>
  </si>
  <si>
    <t>1000000000</t>
  </si>
  <si>
    <t>Мероприятия муниципальной программы "Противодействие коррупции в Партизанском муниципальном округе на 2024-2026 годы"</t>
  </si>
  <si>
    <t>1090000000</t>
  </si>
  <si>
    <t>Муниципальная программа "Улучшение условий труда в муниципальных учреждениях Партизанского муниципального округа на 2022-2026 годы"</t>
  </si>
  <si>
    <t>1100000000</t>
  </si>
  <si>
    <t>Мероприятия муниципальной программы "Улучшение условий труда в муниципальных учреждениях Партизанского муниципального округа на 2022-2026 годы"</t>
  </si>
  <si>
    <t>1190000000</t>
  </si>
  <si>
    <t>Муниципальная программа "Реализация Стратегии государственной молодежной политики на территории Партизанского муниципального округа" на 2021-2025 годы</t>
  </si>
  <si>
    <t>1200000000</t>
  </si>
  <si>
    <t>Мероприятия муниципальной программы "Реализация Стратегии государственной молодежной политики на территории Партизанского муниципального округа" на 2021-2025 годы</t>
  </si>
  <si>
    <t>1290000000</t>
  </si>
  <si>
    <t>Муниципальная программа Партизанского муниципального округа "Доступная среда" на 2025-2027 годы</t>
  </si>
  <si>
    <t>1300000000</t>
  </si>
  <si>
    <t>Мероприятия муниципальной программы  Партизанского муниципального округа "Доступная среда" на 2025-2027 годы</t>
  </si>
  <si>
    <t>1390000000</t>
  </si>
  <si>
    <t>Муниципальная программа "Развитие физической культуры и спорта на территории Партизанского муниципального округа" на 2021-2026 годы</t>
  </si>
  <si>
    <t>1400000000</t>
  </si>
  <si>
    <t>Мероприятия муниципальной программы  "Развитие физической культуры и спорта на территории Партизанского муниципального округа" на 2021-2026 годы</t>
  </si>
  <si>
    <t>1490000000</t>
  </si>
  <si>
    <t>Муниципальная программа "Развитие архивного дела в Партизанском муниципальном округе" на 2024-2028 годы</t>
  </si>
  <si>
    <t>1500000000</t>
  </si>
  <si>
    <t>Мероприятия муниципальной программы "Развитие архивного дела в Партизанском муниципальном округе" на 2024-2028 годы</t>
  </si>
  <si>
    <t>1590000000</t>
  </si>
  <si>
    <t>Муниципальная программа "Патриотическое воспитание граждан Партизанского муниципального округа на 2021-2025 годы"</t>
  </si>
  <si>
    <t>1600000000</t>
  </si>
  <si>
    <t>Мероприятия муниципальной программы "Патриотическое воспитание граждан Партизанского муниципального округа на 2021-2025 годы"</t>
  </si>
  <si>
    <t>1690000000</t>
  </si>
  <si>
    <t>Муниципальная программа "Развитие малого и среднего предпринимательства в Партизанском муниципальном округе" на 2022-2027 годы</t>
  </si>
  <si>
    <t>1700000000</t>
  </si>
  <si>
    <t>Мероприятия муниципальной программы "Развитие малого и среднего предпринимательства в Партизанском муниципальном округе" на 2022-2027 годы</t>
  </si>
  <si>
    <t>1790000000</t>
  </si>
  <si>
    <t>Муниципальная программа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</si>
  <si>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>1800000000</t>
  </si>
  <si>
    <t>Мероприятия муниципальной программы "Проведение мероприятий по строительству, реконструкции, ремонту объектов коммунального назначения и электросетей, проектным работам в Партизанском муниципальном округе на 2024-2026 годы"</t>
  </si>
  <si>
    <t>1890000000</t>
  </si>
  <si>
    <t>Муниципальная программа "Обеспечение жильем молодых семей Партизанского муниципального округа" на 2021-2026 годы</t>
  </si>
  <si>
    <t>1900000000</t>
  </si>
  <si>
    <t>Мероприятия муниципальной программы "Обеспечение жильем молодых семей Партизанского муниципального округа" на 2021-2026 годы</t>
  </si>
  <si>
    <t>1990000000</t>
  </si>
  <si>
    <t xml:space="preserve">Муниципальная программа "Устойчивое развитие сельских территорий Партизанского муниципального округа на 2021-2027 годы" </t>
  </si>
  <si>
    <t>2000000000</t>
  </si>
  <si>
    <t xml:space="preserve">Мероприятия муниципальной программы "Устойчивое развитие сельских территорий Партизанского муниципального округа на 2021-2027 годы" </t>
  </si>
  <si>
    <t>2090000000</t>
  </si>
  <si>
    <t xml:space="preserve">Муниципальная программа "Комплексная безопасность образовательных учреждений Партизанского муниципального округа" на 2022-2025 годы </t>
  </si>
  <si>
    <t>2300000000</t>
  </si>
  <si>
    <t xml:space="preserve">Мероприятия муниципальной программы "Комплексная безопасность образовательных учреждений Партизанского муниципального округа" на 2022-2025 годы </t>
  </si>
  <si>
    <t>2390000000</t>
  </si>
  <si>
    <t>Муниципальная программа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</si>
  <si>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>2500000000</t>
  </si>
  <si>
    <t>Мероприятия муниципальной программы  "Проведение мероприятий по строительству, реконструкции, ремонту и содержанию объектов муниципального жилищного фонда, переселению граждан из аварийного жилищного фонда в Партизанском муниципальном округе на 2023-2027 годы"</t>
  </si>
  <si>
    <t>2590000000</t>
  </si>
  <si>
    <t>Муниципальная программа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</si>
  <si>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>2800000000</t>
  </si>
  <si>
    <t>Мероприятия муниципальной программы «Профилактика терроризма, экстремизма, наркомании и алкоголизма, предупреждение безнадзорности, беспризорности и правонарушений среди несовершеннолетних на территории Партизанского муниципального округа» на 2022-2025 годы</t>
  </si>
  <si>
    <t>2890000000</t>
  </si>
  <si>
    <t>Муниципальная программа «Укрепление общественного здоровья населения Партизанского муниципального округа» на 2025-2027 годы</t>
  </si>
  <si>
    <t>2900000000</t>
  </si>
  <si>
    <t>Мероприятия муниципальной программы «Укрепление общественного здоровья населения Партизанского муниципального округа Приморского края» на 2025-2027 годы</t>
  </si>
  <si>
    <t>2990000000</t>
  </si>
  <si>
    <t>Муниципальная программа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 на 2023-2027 годы</t>
  </si>
  <si>
    <t>3000000000</t>
  </si>
  <si>
    <t>Мероприятия муниципальной программы  "Проведение мероприятий по обеспечению детей-сирот, детей, оставшихся без попечения родителей, лиц из числа детей-сирот и детей, оставшихся без попечения родителей, жилыми помещениями в Партизанском муниципальном округе" на 2023-2027 годы</t>
  </si>
  <si>
    <t>3090000000</t>
  </si>
  <si>
    <t>Муниципальная программа "Формирование современной городской среды Партизанского муниципального округа" на 2024-2027 годы</t>
  </si>
  <si>
    <t>3100000000</t>
  </si>
  <si>
    <t>Подпрограмма "Формирование современной городской среды Партизанского муниципального округа" на 2024-2027 годы</t>
  </si>
  <si>
    <t>3110000000</t>
  </si>
  <si>
    <t>Подпрограмма "Благоустройство территорий, детских и спортивных площадок Партизанского муниципального округа" на 2024-2027 годы</t>
  </si>
  <si>
    <t>3120000000</t>
  </si>
  <si>
    <t>Муниципальная программа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</si>
  <si>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>3200000000</t>
  </si>
  <si>
    <t>Мероприятия муниципальной программы "Создание условий для развития услуг широкополосного доступа к информационно-телекоммуникационной сети Интернет и обеспечения услугами связи малочисленных и труднодоступных населенных пунктов Партизанского муниципального округа" на 2023-2028 годы</t>
  </si>
  <si>
    <t>3290000000</t>
  </si>
  <si>
    <t>Муниципальная программа "Территория комфорта на 2024 - 2028 годы"</t>
  </si>
  <si>
    <t>3300000000</t>
  </si>
  <si>
    <t>Мероприятия муниципальной программы "Территория комфорта на 2024 - 2028 годы"</t>
  </si>
  <si>
    <t>3390000000</t>
  </si>
  <si>
    <t>Муниципальная программа "Перевод биологически незащищенных свиноводческих хозяйств на альтернативные свиноводству виды животноводства на 2024-2026 годы" на территории Партизанского муниципального округа</t>
  </si>
  <si>
    <t>3400000000</t>
  </si>
  <si>
    <t>Мероприятия муниципальной программы "Перевод биологически незащищенных свиноводческих хозяйств на альтернативные свиноводству виды животноводства на 2024-2026 годы" на территории Партизанского муниципального округа</t>
  </si>
  <si>
    <t>3490000000</t>
  </si>
  <si>
    <t>Итого по муниципальным программам</t>
  </si>
  <si>
    <t>0000000000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</si>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</sst>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2"/>
      <color rgb="FF000000"/>
      <name val="Calibri"/>
      <family val="2"/>
      <charset val="204"/>
    </font>
    <font>
      <sz val="10"/>
      <name val="Arial"/>
      <family val="2"/>
      <charset val="1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/>
  </cellStyleXfs>
  <cellXfs count="40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right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3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top" wrapText="1"/>
    </xf>
    <xf numFmtId="49" fontId="3" fillId="0" borderId="1" xfId="0" applyNumberFormat="1" applyFont="1" applyBorder="1" applyAlignment="1" applyProtection="1">
      <alignment horizontal="center" vertical="top" shrinkToFit="1"/>
    </xf>
    <xf numFmtId="4" fontId="3" fillId="0" borderId="1" xfId="0" applyNumberFormat="1" applyFont="1" applyBorder="1" applyAlignment="1" applyProtection="1">
      <alignment horizontal="right" vertical="top" shrinkToFit="1"/>
    </xf>
    <xf numFmtId="10" fontId="3" fillId="0" borderId="1" xfId="0" applyNumberFormat="1" applyFont="1" applyBorder="1" applyAlignment="1" applyProtection="1">
      <alignment horizontal="center" vertical="top" shrinkToFit="1"/>
    </xf>
    <xf numFmtId="10" fontId="3" fillId="0" borderId="1" xfId="0" applyNumberFormat="1" applyFont="1" applyBorder="1" applyAlignment="1" applyProtection="1">
      <alignment vertical="top" wrapText="1"/>
    </xf>
    <xf numFmtId="164" fontId="0" fillId="0" borderId="0" xfId="0" applyNumberFormat="1" applyAlignment="1" applyProtection="1">
      <alignment horizontal="right"/>
    </xf>
    <xf numFmtId="0" fontId="7" fillId="0" borderId="1" xfId="0" applyFont="1" applyBorder="1" applyAlignment="1" applyProtection="1">
      <alignment vertical="top" wrapText="1"/>
    </xf>
    <xf numFmtId="49" fontId="7" fillId="0" borderId="1" xfId="0" applyNumberFormat="1" applyFont="1" applyBorder="1" applyAlignment="1" applyProtection="1">
      <alignment horizontal="center" vertical="top" shrinkToFit="1"/>
    </xf>
    <xf numFmtId="4" fontId="7" fillId="0" borderId="1" xfId="0" applyNumberFormat="1" applyFont="1" applyBorder="1" applyAlignment="1" applyProtection="1">
      <alignment horizontal="right" vertical="top" shrinkToFit="1"/>
    </xf>
    <xf numFmtId="4" fontId="7" fillId="0" borderId="1" xfId="0" applyNumberFormat="1" applyFont="1" applyBorder="1" applyAlignment="1" applyProtection="1">
      <alignment horizontal="center" vertical="top" shrinkToFit="1"/>
    </xf>
    <xf numFmtId="4" fontId="3" fillId="0" borderId="1" xfId="0" applyNumberFormat="1" applyFont="1" applyBorder="1" applyAlignment="1" applyProtection="1">
      <alignment vertical="top" wrapText="1"/>
    </xf>
    <xf numFmtId="4" fontId="7" fillId="2" borderId="1" xfId="0" applyNumberFormat="1" applyFont="1" applyFill="1" applyBorder="1" applyAlignment="1" applyProtection="1">
      <alignment horizontal="right" vertical="top" shrinkToFit="1"/>
    </xf>
    <xf numFmtId="4" fontId="7" fillId="0" borderId="1" xfId="0" applyNumberFormat="1" applyFont="1" applyBorder="1" applyAlignment="1" applyProtection="1">
      <alignment horizontal="right" vertical="top" wrapText="1"/>
    </xf>
    <xf numFmtId="0" fontId="8" fillId="0" borderId="1" xfId="0" applyFont="1" applyBorder="1" applyAlignment="1" applyProtection="1">
      <alignment horizontal="left" wrapText="1"/>
    </xf>
    <xf numFmtId="4" fontId="9" fillId="0" borderId="1" xfId="0" applyNumberFormat="1" applyFont="1" applyBorder="1" applyAlignment="1" applyProtection="1">
      <alignment horizontal="right" vertical="top" wrapText="1"/>
    </xf>
    <xf numFmtId="0" fontId="9" fillId="0" borderId="1" xfId="0" applyFont="1" applyBorder="1" applyAlignment="1" applyProtection="1">
      <alignment horizontal="left" vertical="top" wrapText="1"/>
    </xf>
    <xf numFmtId="4" fontId="7" fillId="0" borderId="1" xfId="0" applyNumberFormat="1" applyFont="1" applyBorder="1" applyAlignment="1" applyProtection="1">
      <alignment vertical="top" wrapText="1"/>
    </xf>
    <xf numFmtId="0" fontId="7" fillId="0" borderId="1" xfId="0" applyFont="1" applyBorder="1" applyAlignment="1" applyProtection="1">
      <alignment horizontal="justify" vertical="top" wrapText="1"/>
    </xf>
    <xf numFmtId="4" fontId="7" fillId="0" borderId="1" xfId="0" applyNumberFormat="1" applyFont="1" applyBorder="1" applyAlignment="1" applyProtection="1">
      <alignment horizontal="center" vertical="top" wrapText="1"/>
    </xf>
    <xf numFmtId="4" fontId="7" fillId="2" borderId="1" xfId="0" applyNumberFormat="1" applyFont="1" applyFill="1" applyBorder="1" applyAlignment="1" applyProtection="1">
      <alignment vertical="top" shrinkToFit="1"/>
    </xf>
    <xf numFmtId="4" fontId="7" fillId="0" borderId="1" xfId="0" applyNumberFormat="1" applyFont="1" applyBorder="1" applyAlignment="1" applyProtection="1">
      <alignment vertical="top" shrinkToFit="1"/>
    </xf>
    <xf numFmtId="4" fontId="3" fillId="0" borderId="1" xfId="0" applyNumberFormat="1" applyFont="1" applyBorder="1" applyAlignment="1" applyProtection="1">
      <alignment vertical="top" shrinkToFit="1"/>
    </xf>
    <xf numFmtId="0" fontId="3" fillId="2" borderId="1" xfId="0" applyFont="1" applyFill="1" applyBorder="1" applyAlignment="1" applyProtection="1">
      <alignment vertical="top" wrapText="1"/>
    </xf>
    <xf numFmtId="49" fontId="3" fillId="2" borderId="1" xfId="0" applyNumberFormat="1" applyFont="1" applyFill="1" applyBorder="1" applyAlignment="1" applyProtection="1">
      <alignment horizontal="center" vertical="top" shrinkToFit="1"/>
    </xf>
    <xf numFmtId="0" fontId="7" fillId="2" borderId="1" xfId="0" applyFont="1" applyFill="1" applyBorder="1" applyAlignment="1" applyProtection="1">
      <alignment vertical="top" wrapText="1"/>
    </xf>
    <xf numFmtId="49" fontId="7" fillId="2" borderId="1" xfId="0" applyNumberFormat="1" applyFont="1" applyFill="1" applyBorder="1" applyAlignment="1" applyProtection="1">
      <alignment horizontal="center" vertical="top" shrinkToFit="1"/>
    </xf>
    <xf numFmtId="10" fontId="7" fillId="0" borderId="1" xfId="0" applyNumberFormat="1" applyFont="1" applyBorder="1" applyAlignment="1" applyProtection="1">
      <alignment horizontal="center" vertical="top" shrinkToFit="1"/>
    </xf>
    <xf numFmtId="10" fontId="7" fillId="0" borderId="1" xfId="0" applyNumberFormat="1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justify" vertical="top" wrapText="1"/>
    </xf>
    <xf numFmtId="0" fontId="8" fillId="2" borderId="1" xfId="0" applyFont="1" applyFill="1" applyBorder="1" applyAlignment="1" applyProtection="1">
      <alignment vertical="top" wrapText="1"/>
    </xf>
    <xf numFmtId="4" fontId="10" fillId="0" borderId="0" xfId="0" applyNumberFormat="1" applyFont="1" applyAlignment="1" applyProtection="1">
      <alignment shrinkToFit="1"/>
    </xf>
    <xf numFmtId="10" fontId="3" fillId="0" borderId="1" xfId="0" applyNumberFormat="1" applyFont="1" applyBorder="1" applyAlignment="1" applyProtection="1">
      <alignment vertical="top" shrinkToFit="1"/>
    </xf>
    <xf numFmtId="0" fontId="0" fillId="0" borderId="0" xfId="0" applyAlignment="1" applyProtection="1">
      <alignment shrinkToFit="1"/>
    </xf>
    <xf numFmtId="4" fontId="12" fillId="0" borderId="1" xfId="0" applyNumberFormat="1" applyFont="1" applyBorder="1" applyAlignment="1" applyProtection="1">
      <alignment vertical="top" wrapText="1"/>
    </xf>
  </cellXfs>
  <cellStyles count="4">
    <cellStyle name="Обычный" xfId="0" builtinId="0"/>
    <cellStyle name="Обычный 2" xfId="1"/>
    <cellStyle name="Обычный 2 2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zoomScale="85" zoomScaleNormal="85" workbookViewId="0">
      <pane xSplit="2" ySplit="2" topLeftCell="C68" activePane="bottomRight" state="frozen"/>
      <selection pane="topRight" activeCell="C1" sqref="C1"/>
      <selection pane="bottomLeft" activeCell="A69" sqref="A69"/>
      <selection pane="bottomRight" activeCell="E75" sqref="E75"/>
    </sheetView>
  </sheetViews>
  <sheetFormatPr defaultColWidth="11" defaultRowHeight="15.75" x14ac:dyDescent="0.25"/>
  <cols>
    <col min="1" max="1" width="39.875" style="2" customWidth="1"/>
    <col min="2" max="2" width="16.375" style="2" customWidth="1"/>
    <col min="3" max="3" width="22" style="2" customWidth="1"/>
    <col min="4" max="6" width="15.625" style="2" customWidth="1"/>
    <col min="7" max="7" width="15.375" style="2" customWidth="1"/>
    <col min="8" max="8" width="15.875" style="2" customWidth="1"/>
    <col min="9" max="9" width="13.375" style="2" customWidth="1"/>
  </cols>
  <sheetData>
    <row r="1" spans="1:10" ht="4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3"/>
    </row>
    <row r="2" spans="1:10" s="2" customFormat="1" ht="184.5" customHeight="1" x14ac:dyDescent="0.2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10" ht="63" x14ac:dyDescent="0.25">
      <c r="A3" s="6" t="s">
        <v>10</v>
      </c>
      <c r="B3" s="7" t="s">
        <v>11</v>
      </c>
      <c r="C3" s="8">
        <f>C4</f>
        <v>625000</v>
      </c>
      <c r="D3" s="8">
        <f>D4</f>
        <v>625000</v>
      </c>
      <c r="E3" s="8">
        <f>E4</f>
        <v>20000</v>
      </c>
      <c r="F3" s="9">
        <f t="shared" ref="F3:F34" si="0">E3/C3</f>
        <v>3.2000000000000001E-2</v>
      </c>
      <c r="G3" s="10">
        <f t="shared" ref="G3:G34" si="1">E3/D3</f>
        <v>3.2000000000000001E-2</v>
      </c>
      <c r="H3" s="8">
        <f>H4</f>
        <v>0</v>
      </c>
      <c r="I3" s="10" t="e">
        <f t="shared" ref="I3:I31" si="2">E3/H3</f>
        <v>#DIV/0!</v>
      </c>
      <c r="J3" s="11"/>
    </row>
    <row r="4" spans="1:10" ht="78.75" x14ac:dyDescent="0.25">
      <c r="A4" s="12" t="s">
        <v>12</v>
      </c>
      <c r="B4" s="13" t="s">
        <v>13</v>
      </c>
      <c r="C4" s="14">
        <v>625000</v>
      </c>
      <c r="D4" s="15">
        <v>625000</v>
      </c>
      <c r="E4" s="16">
        <v>20000</v>
      </c>
      <c r="F4" s="9">
        <f t="shared" si="0"/>
        <v>3.2000000000000001E-2</v>
      </c>
      <c r="G4" s="10">
        <f t="shared" si="1"/>
        <v>3.2000000000000001E-2</v>
      </c>
      <c r="H4" s="16">
        <v>0</v>
      </c>
      <c r="I4" s="10" t="e">
        <f t="shared" si="2"/>
        <v>#DIV/0!</v>
      </c>
      <c r="J4" s="11"/>
    </row>
    <row r="5" spans="1:10" ht="63" x14ac:dyDescent="0.25">
      <c r="A5" s="6" t="s">
        <v>14</v>
      </c>
      <c r="B5" s="7" t="s">
        <v>15</v>
      </c>
      <c r="C5" s="8">
        <f>C6+C7+C8+C9+C10+C11+C12</f>
        <v>1173466995.72</v>
      </c>
      <c r="D5" s="8">
        <f>D6+D7+D8+D9+D10+D11+D12</f>
        <v>1188987926.9200001</v>
      </c>
      <c r="E5" s="8">
        <f>E6+E7+E8+E9+E10+E11+E12</f>
        <v>312617939.73000002</v>
      </c>
      <c r="F5" s="9">
        <f t="shared" si="0"/>
        <v>0.26640539603603264</v>
      </c>
      <c r="G5" s="10">
        <f t="shared" si="1"/>
        <v>0.26292776625564024</v>
      </c>
      <c r="H5" s="8">
        <f>H6+H7+H8+H9+H10+H11+H12</f>
        <v>241954182.60999998</v>
      </c>
      <c r="I5" s="10">
        <f t="shared" si="2"/>
        <v>1.2920542904352317</v>
      </c>
      <c r="J5" s="11"/>
    </row>
    <row r="6" spans="1:10" ht="31.5" x14ac:dyDescent="0.25">
      <c r="A6" s="12" t="s">
        <v>16</v>
      </c>
      <c r="B6" s="13" t="s">
        <v>17</v>
      </c>
      <c r="C6" s="17">
        <v>253889730</v>
      </c>
      <c r="D6" s="17">
        <v>253889730</v>
      </c>
      <c r="E6" s="18">
        <v>63436616.369999997</v>
      </c>
      <c r="F6" s="9">
        <f t="shared" si="0"/>
        <v>0.24985893037107093</v>
      </c>
      <c r="G6" s="10">
        <f t="shared" si="1"/>
        <v>0.24985893037107093</v>
      </c>
      <c r="H6" s="18">
        <v>57151361.880000003</v>
      </c>
      <c r="I6" s="10">
        <f t="shared" si="2"/>
        <v>1.1099755855896674</v>
      </c>
      <c r="J6" s="11"/>
    </row>
    <row r="7" spans="1:10" ht="31.5" x14ac:dyDescent="0.25">
      <c r="A7" s="12" t="s">
        <v>18</v>
      </c>
      <c r="B7" s="13" t="s">
        <v>19</v>
      </c>
      <c r="C7" s="17">
        <v>792074861.32000005</v>
      </c>
      <c r="D7" s="17">
        <v>791949692.51999998</v>
      </c>
      <c r="E7" s="18">
        <v>212149566.96000001</v>
      </c>
      <c r="F7" s="9">
        <f t="shared" si="0"/>
        <v>0.26784029808300036</v>
      </c>
      <c r="G7" s="10">
        <f t="shared" si="1"/>
        <v>0.26788263063141776</v>
      </c>
      <c r="H7" s="18">
        <v>160506671.94999999</v>
      </c>
      <c r="I7" s="10">
        <f t="shared" si="2"/>
        <v>1.3217492106875626</v>
      </c>
      <c r="J7" s="11"/>
    </row>
    <row r="8" spans="1:10" ht="63" x14ac:dyDescent="0.25">
      <c r="A8" s="12" t="s">
        <v>20</v>
      </c>
      <c r="B8" s="13" t="s">
        <v>21</v>
      </c>
      <c r="C8" s="17">
        <v>72750295.400000006</v>
      </c>
      <c r="D8" s="17">
        <v>72750295.400000006</v>
      </c>
      <c r="E8" s="18">
        <v>15170370.43</v>
      </c>
      <c r="F8" s="9">
        <f t="shared" si="0"/>
        <v>0.2085265818728208</v>
      </c>
      <c r="G8" s="10">
        <f t="shared" si="1"/>
        <v>0.2085265818728208</v>
      </c>
      <c r="H8" s="18">
        <v>13130981.07</v>
      </c>
      <c r="I8" s="10">
        <f t="shared" si="2"/>
        <v>1.1553112710412277</v>
      </c>
      <c r="J8" s="11"/>
    </row>
    <row r="9" spans="1:10" ht="63" x14ac:dyDescent="0.25">
      <c r="A9" s="19" t="s">
        <v>22</v>
      </c>
      <c r="B9" s="13" t="s">
        <v>23</v>
      </c>
      <c r="C9" s="17">
        <v>0</v>
      </c>
      <c r="D9" s="17">
        <v>15646100</v>
      </c>
      <c r="E9" s="20">
        <v>0</v>
      </c>
      <c r="F9" s="9" t="e">
        <f t="shared" si="0"/>
        <v>#DIV/0!</v>
      </c>
      <c r="G9" s="10">
        <f t="shared" si="1"/>
        <v>0</v>
      </c>
      <c r="H9" s="20">
        <v>0</v>
      </c>
      <c r="I9" s="10" t="e">
        <f t="shared" si="2"/>
        <v>#DIV/0!</v>
      </c>
      <c r="J9" s="11"/>
    </row>
    <row r="10" spans="1:10" ht="63" x14ac:dyDescent="0.25">
      <c r="A10" s="21" t="s">
        <v>24</v>
      </c>
      <c r="B10" s="13" t="s">
        <v>25</v>
      </c>
      <c r="C10" s="17">
        <v>7892720</v>
      </c>
      <c r="D10" s="17">
        <v>7892720</v>
      </c>
      <c r="E10" s="20">
        <v>1926920.93</v>
      </c>
      <c r="F10" s="9">
        <f t="shared" si="0"/>
        <v>0.24413902051510758</v>
      </c>
      <c r="G10" s="10">
        <f t="shared" si="1"/>
        <v>0.24413902051510758</v>
      </c>
      <c r="H10" s="20">
        <v>1013166.09</v>
      </c>
      <c r="I10" s="10">
        <f t="shared" si="2"/>
        <v>1.9018805988660754</v>
      </c>
      <c r="J10" s="11"/>
    </row>
    <row r="11" spans="1:10" ht="31.5" x14ac:dyDescent="0.25">
      <c r="A11" s="21" t="s">
        <v>26</v>
      </c>
      <c r="B11" s="13" t="s">
        <v>27</v>
      </c>
      <c r="C11" s="17">
        <v>5568000</v>
      </c>
      <c r="D11" s="17">
        <v>5568000</v>
      </c>
      <c r="E11" s="20">
        <v>5208000</v>
      </c>
      <c r="F11" s="9">
        <f t="shared" si="0"/>
        <v>0.93534482758620685</v>
      </c>
      <c r="G11" s="10">
        <f t="shared" si="1"/>
        <v>0.93534482758620685</v>
      </c>
      <c r="H11" s="20">
        <v>549172.75</v>
      </c>
      <c r="I11" s="10">
        <f t="shared" si="2"/>
        <v>9.4833547367381215</v>
      </c>
      <c r="J11" s="11"/>
    </row>
    <row r="12" spans="1:10" ht="47.25" x14ac:dyDescent="0.25">
      <c r="A12" s="12" t="s">
        <v>28</v>
      </c>
      <c r="B12" s="13" t="s">
        <v>29</v>
      </c>
      <c r="C12" s="14">
        <v>41291389</v>
      </c>
      <c r="D12" s="14">
        <v>41291389</v>
      </c>
      <c r="E12" s="22">
        <v>14726465.039999999</v>
      </c>
      <c r="F12" s="9">
        <f t="shared" si="0"/>
        <v>0.35664736393343416</v>
      </c>
      <c r="G12" s="10">
        <f t="shared" si="1"/>
        <v>0.35664736393343416</v>
      </c>
      <c r="H12" s="22">
        <v>9602828.8699999992</v>
      </c>
      <c r="I12" s="10">
        <f t="shared" si="2"/>
        <v>1.5335548763142752</v>
      </c>
      <c r="J12" s="11"/>
    </row>
    <row r="13" spans="1:10" ht="63" x14ac:dyDescent="0.25">
      <c r="A13" s="6" t="s">
        <v>30</v>
      </c>
      <c r="B13" s="7" t="s">
        <v>31</v>
      </c>
      <c r="C13" s="8">
        <f>C14+C15+C16+C17</f>
        <v>166134155.91</v>
      </c>
      <c r="D13" s="8">
        <f>D14+D15+D16+D17</f>
        <v>171559860.61000001</v>
      </c>
      <c r="E13" s="8">
        <f>E14+E15+E16+E17</f>
        <v>43362322.799999997</v>
      </c>
      <c r="F13" s="9">
        <f t="shared" si="0"/>
        <v>0.26100787380224633</v>
      </c>
      <c r="G13" s="10">
        <f t="shared" si="1"/>
        <v>0.25275331097740739</v>
      </c>
      <c r="H13" s="8">
        <f>H14+H15+H16+H17</f>
        <v>36165939.450000003</v>
      </c>
      <c r="I13" s="10">
        <f t="shared" si="2"/>
        <v>1.1989823424868891</v>
      </c>
      <c r="J13" s="11"/>
    </row>
    <row r="14" spans="1:10" ht="63" x14ac:dyDescent="0.25">
      <c r="A14" s="23" t="s">
        <v>32</v>
      </c>
      <c r="B14" s="13" t="s">
        <v>33</v>
      </c>
      <c r="C14" s="17">
        <v>23567400</v>
      </c>
      <c r="D14" s="17">
        <v>23567400</v>
      </c>
      <c r="E14" s="24">
        <v>6463976.9699999997</v>
      </c>
      <c r="F14" s="9">
        <f t="shared" si="0"/>
        <v>0.27427620229639249</v>
      </c>
      <c r="G14" s="10">
        <f t="shared" si="1"/>
        <v>0.27427620229639249</v>
      </c>
      <c r="H14" s="24">
        <v>5340550.3499999996</v>
      </c>
      <c r="I14" s="10">
        <f t="shared" si="2"/>
        <v>1.2103578369970802</v>
      </c>
      <c r="J14" s="11"/>
    </row>
    <row r="15" spans="1:10" ht="47.25" x14ac:dyDescent="0.25">
      <c r="A15" s="12" t="s">
        <v>34</v>
      </c>
      <c r="B15" s="13" t="s">
        <v>35</v>
      </c>
      <c r="C15" s="17">
        <v>86352222.909999996</v>
      </c>
      <c r="D15" s="17">
        <v>91777927.609999999</v>
      </c>
      <c r="E15" s="22">
        <v>23920503.129999999</v>
      </c>
      <c r="F15" s="9">
        <f t="shared" si="0"/>
        <v>0.27701085535378722</v>
      </c>
      <c r="G15" s="10">
        <f t="shared" si="1"/>
        <v>0.26063459649740067</v>
      </c>
      <c r="H15" s="22">
        <v>19788559.07</v>
      </c>
      <c r="I15" s="10">
        <f t="shared" si="2"/>
        <v>1.2088046959550551</v>
      </c>
      <c r="J15" s="11"/>
    </row>
    <row r="16" spans="1:10" ht="63" x14ac:dyDescent="0.25">
      <c r="A16" s="12" t="s">
        <v>36</v>
      </c>
      <c r="B16" s="13" t="s">
        <v>37</v>
      </c>
      <c r="C16" s="25">
        <v>368133</v>
      </c>
      <c r="D16" s="25">
        <v>368133</v>
      </c>
      <c r="E16" s="22">
        <v>0</v>
      </c>
      <c r="F16" s="9">
        <f t="shared" si="0"/>
        <v>0</v>
      </c>
      <c r="G16" s="10">
        <f t="shared" si="1"/>
        <v>0</v>
      </c>
      <c r="H16" s="22">
        <v>0</v>
      </c>
      <c r="I16" s="10" t="e">
        <f t="shared" si="2"/>
        <v>#DIV/0!</v>
      </c>
      <c r="J16" s="11"/>
    </row>
    <row r="17" spans="1:10" ht="63" x14ac:dyDescent="0.25">
      <c r="A17" s="12" t="s">
        <v>38</v>
      </c>
      <c r="B17" s="13" t="s">
        <v>39</v>
      </c>
      <c r="C17" s="17">
        <v>55846400</v>
      </c>
      <c r="D17" s="17">
        <v>55846400</v>
      </c>
      <c r="E17" s="22">
        <v>12977842.699999999</v>
      </c>
      <c r="F17" s="9">
        <f t="shared" si="0"/>
        <v>0.2323845888007105</v>
      </c>
      <c r="G17" s="10">
        <f t="shared" si="1"/>
        <v>0.2323845888007105</v>
      </c>
      <c r="H17" s="22">
        <v>11036830.029999999</v>
      </c>
      <c r="I17" s="10">
        <f t="shared" si="2"/>
        <v>1.1758668625614415</v>
      </c>
      <c r="J17" s="11"/>
    </row>
    <row r="18" spans="1:10" ht="63" x14ac:dyDescent="0.25">
      <c r="A18" s="6" t="s">
        <v>40</v>
      </c>
      <c r="B18" s="7" t="s">
        <v>41</v>
      </c>
      <c r="C18" s="8">
        <f>C19</f>
        <v>9417168</v>
      </c>
      <c r="D18" s="8">
        <f>D19</f>
        <v>9417168</v>
      </c>
      <c r="E18" s="8">
        <f>E19</f>
        <v>2148927.7200000002</v>
      </c>
      <c r="F18" s="9">
        <f t="shared" si="0"/>
        <v>0.2281925648984918</v>
      </c>
      <c r="G18" s="10">
        <f t="shared" si="1"/>
        <v>0.2281925648984918</v>
      </c>
      <c r="H18" s="8">
        <f>H19</f>
        <v>2115346.69</v>
      </c>
      <c r="I18" s="10">
        <f t="shared" si="2"/>
        <v>1.0158749533392091</v>
      </c>
      <c r="J18" s="11"/>
    </row>
    <row r="19" spans="1:10" ht="63" x14ac:dyDescent="0.25">
      <c r="A19" s="12" t="s">
        <v>42</v>
      </c>
      <c r="B19" s="13" t="s">
        <v>43</v>
      </c>
      <c r="C19" s="14">
        <v>9417168</v>
      </c>
      <c r="D19" s="14">
        <v>9417168</v>
      </c>
      <c r="E19" s="22">
        <v>2148927.7200000002</v>
      </c>
      <c r="F19" s="9">
        <f t="shared" si="0"/>
        <v>0.2281925648984918</v>
      </c>
      <c r="G19" s="10">
        <f t="shared" si="1"/>
        <v>0.2281925648984918</v>
      </c>
      <c r="H19" s="22">
        <v>2115346.69</v>
      </c>
      <c r="I19" s="10">
        <f t="shared" si="2"/>
        <v>1.0158749533392091</v>
      </c>
      <c r="J19" s="11"/>
    </row>
    <row r="20" spans="1:10" ht="94.5" x14ac:dyDescent="0.25">
      <c r="A20" s="6" t="s">
        <v>44</v>
      </c>
      <c r="B20" s="7" t="s">
        <v>45</v>
      </c>
      <c r="C20" s="8">
        <f>C21</f>
        <v>55943948.420000002</v>
      </c>
      <c r="D20" s="8">
        <f>D21</f>
        <v>55973948.420000002</v>
      </c>
      <c r="E20" s="8">
        <f>E21</f>
        <v>7986650.3600000003</v>
      </c>
      <c r="F20" s="9">
        <f t="shared" si="0"/>
        <v>0.14276164957181978</v>
      </c>
      <c r="G20" s="10">
        <f t="shared" si="1"/>
        <v>0.14268513452137133</v>
      </c>
      <c r="H20" s="8">
        <f>H21</f>
        <v>1576457.16</v>
      </c>
      <c r="I20" s="10">
        <f t="shared" si="2"/>
        <v>5.0662019639024001</v>
      </c>
      <c r="J20" s="11"/>
    </row>
    <row r="21" spans="1:10" ht="78.75" x14ac:dyDescent="0.25">
      <c r="A21" s="12" t="s">
        <v>46</v>
      </c>
      <c r="B21" s="13" t="s">
        <v>47</v>
      </c>
      <c r="C21" s="14">
        <v>55943948.420000002</v>
      </c>
      <c r="D21" s="14">
        <v>55973948.420000002</v>
      </c>
      <c r="E21" s="22">
        <v>7986650.3600000003</v>
      </c>
      <c r="F21" s="9">
        <f t="shared" si="0"/>
        <v>0.14276164957181978</v>
      </c>
      <c r="G21" s="10">
        <f t="shared" si="1"/>
        <v>0.14268513452137133</v>
      </c>
      <c r="H21" s="22">
        <v>1576457.16</v>
      </c>
      <c r="I21" s="10">
        <f t="shared" si="2"/>
        <v>5.0662019639024001</v>
      </c>
      <c r="J21" s="11"/>
    </row>
    <row r="22" spans="1:10" ht="63" x14ac:dyDescent="0.25">
      <c r="A22" s="6" t="s">
        <v>48</v>
      </c>
      <c r="B22" s="7" t="s">
        <v>49</v>
      </c>
      <c r="C22" s="8">
        <f>C23</f>
        <v>4280300</v>
      </c>
      <c r="D22" s="8">
        <f>D23</f>
        <v>4280300</v>
      </c>
      <c r="E22" s="8">
        <f>E23</f>
        <v>1391924.99</v>
      </c>
      <c r="F22" s="9">
        <f t="shared" si="0"/>
        <v>0.32519332523421257</v>
      </c>
      <c r="G22" s="10">
        <f t="shared" si="1"/>
        <v>0.32519332523421257</v>
      </c>
      <c r="H22" s="8">
        <f>H23</f>
        <v>1166267.49</v>
      </c>
      <c r="I22" s="10">
        <f t="shared" si="2"/>
        <v>1.1934869161104713</v>
      </c>
      <c r="J22" s="11"/>
    </row>
    <row r="23" spans="1:10" ht="47.25" x14ac:dyDescent="0.25">
      <c r="A23" s="12" t="s">
        <v>50</v>
      </c>
      <c r="B23" s="13" t="s">
        <v>51</v>
      </c>
      <c r="C23" s="14">
        <v>4280300</v>
      </c>
      <c r="D23" s="14">
        <v>4280300</v>
      </c>
      <c r="E23" s="22">
        <v>1391924.99</v>
      </c>
      <c r="F23" s="9">
        <f t="shared" si="0"/>
        <v>0.32519332523421257</v>
      </c>
      <c r="G23" s="10">
        <f t="shared" si="1"/>
        <v>0.32519332523421257</v>
      </c>
      <c r="H23" s="22">
        <v>1166267.49</v>
      </c>
      <c r="I23" s="10">
        <f t="shared" si="2"/>
        <v>1.1934869161104713</v>
      </c>
      <c r="J23" s="11"/>
    </row>
    <row r="24" spans="1:10" ht="63" x14ac:dyDescent="0.25">
      <c r="A24" s="6" t="s">
        <v>52</v>
      </c>
      <c r="B24" s="7" t="s">
        <v>53</v>
      </c>
      <c r="C24" s="8">
        <f>C25+C26+C27</f>
        <v>55327412.969999999</v>
      </c>
      <c r="D24" s="8">
        <f>D25+D26+D27</f>
        <v>66127412.969999999</v>
      </c>
      <c r="E24" s="8">
        <f>E25+E26+E27</f>
        <v>1859378.1</v>
      </c>
      <c r="F24" s="9">
        <f t="shared" si="0"/>
        <v>3.3606814419611566E-2</v>
      </c>
      <c r="G24" s="10">
        <f t="shared" si="1"/>
        <v>2.8118113449312518E-2</v>
      </c>
      <c r="H24" s="8">
        <f>H25+H26+H27</f>
        <v>192008.32000000001</v>
      </c>
      <c r="I24" s="10">
        <f t="shared" si="2"/>
        <v>9.683841304376811</v>
      </c>
      <c r="J24" s="11"/>
    </row>
    <row r="25" spans="1:10" ht="47.25" x14ac:dyDescent="0.25">
      <c r="A25" s="12" t="s">
        <v>54</v>
      </c>
      <c r="B25" s="13" t="s">
        <v>55</v>
      </c>
      <c r="C25" s="14">
        <v>16111400</v>
      </c>
      <c r="D25" s="14">
        <v>26911400</v>
      </c>
      <c r="E25" s="22">
        <v>211841.28</v>
      </c>
      <c r="F25" s="9">
        <f t="shared" si="0"/>
        <v>1.3148533336643618E-2</v>
      </c>
      <c r="G25" s="10">
        <f t="shared" si="1"/>
        <v>7.8718045140721039E-3</v>
      </c>
      <c r="H25" s="22">
        <v>132088.32000000001</v>
      </c>
      <c r="I25" s="10">
        <f t="shared" si="2"/>
        <v>1.6037851037851036</v>
      </c>
      <c r="J25" s="11"/>
    </row>
    <row r="26" spans="1:10" s="2" customFormat="1" ht="47.25" x14ac:dyDescent="0.25">
      <c r="A26" s="12" t="s">
        <v>56</v>
      </c>
      <c r="B26" s="13" t="s">
        <v>57</v>
      </c>
      <c r="C26" s="14">
        <v>39216012.969999999</v>
      </c>
      <c r="D26" s="14">
        <v>38916012.969999999</v>
      </c>
      <c r="E26" s="22">
        <v>1647536.82</v>
      </c>
      <c r="F26" s="9">
        <f t="shared" si="0"/>
        <v>4.2011838920503093E-2</v>
      </c>
      <c r="G26" s="10">
        <f t="shared" si="1"/>
        <v>4.2335704360826253E-2</v>
      </c>
      <c r="H26" s="22">
        <v>59920</v>
      </c>
      <c r="I26" s="10">
        <f t="shared" si="2"/>
        <v>27.495607810413887</v>
      </c>
    </row>
    <row r="27" spans="1:10" s="2" customFormat="1" ht="47.25" x14ac:dyDescent="0.25">
      <c r="A27" s="12" t="s">
        <v>58</v>
      </c>
      <c r="B27" s="13" t="s">
        <v>59</v>
      </c>
      <c r="C27" s="26">
        <v>0</v>
      </c>
      <c r="D27" s="26">
        <v>300000</v>
      </c>
      <c r="E27" s="22">
        <v>0</v>
      </c>
      <c r="F27" s="9" t="e">
        <f t="shared" si="0"/>
        <v>#DIV/0!</v>
      </c>
      <c r="G27" s="10">
        <f t="shared" si="1"/>
        <v>0</v>
      </c>
      <c r="H27" s="22">
        <v>0</v>
      </c>
      <c r="I27" s="10" t="e">
        <f t="shared" si="2"/>
        <v>#DIV/0!</v>
      </c>
    </row>
    <row r="28" spans="1:10" s="2" customFormat="1" ht="63" x14ac:dyDescent="0.25">
      <c r="A28" s="6" t="s">
        <v>60</v>
      </c>
      <c r="B28" s="7" t="s">
        <v>61</v>
      </c>
      <c r="C28" s="8">
        <f>C29</f>
        <v>61758491.829999998</v>
      </c>
      <c r="D28" s="8">
        <f>D29</f>
        <v>61758491.829999998</v>
      </c>
      <c r="E28" s="8">
        <f>E29</f>
        <v>18769463.82</v>
      </c>
      <c r="F28" s="9">
        <f t="shared" si="0"/>
        <v>0.30391713372253187</v>
      </c>
      <c r="G28" s="10">
        <f t="shared" si="1"/>
        <v>0.30391713372253187</v>
      </c>
      <c r="H28" s="8">
        <f>H29</f>
        <v>12492420.279999999</v>
      </c>
      <c r="I28" s="10">
        <f t="shared" si="2"/>
        <v>1.5024681686421777</v>
      </c>
    </row>
    <row r="29" spans="1:10" s="2" customFormat="1" ht="47.25" x14ac:dyDescent="0.25">
      <c r="A29" s="12" t="s">
        <v>62</v>
      </c>
      <c r="B29" s="13" t="s">
        <v>63</v>
      </c>
      <c r="C29" s="14">
        <v>61758491.829999998</v>
      </c>
      <c r="D29" s="14">
        <v>61758491.829999998</v>
      </c>
      <c r="E29" s="22">
        <v>18769463.82</v>
      </c>
      <c r="F29" s="9">
        <f t="shared" si="0"/>
        <v>0.30391713372253187</v>
      </c>
      <c r="G29" s="10">
        <f t="shared" si="1"/>
        <v>0.30391713372253187</v>
      </c>
      <c r="H29" s="22">
        <v>12492420.279999999</v>
      </c>
      <c r="I29" s="10">
        <f t="shared" si="2"/>
        <v>1.5024681686421777</v>
      </c>
    </row>
    <row r="30" spans="1:10" s="2" customFormat="1" ht="63" x14ac:dyDescent="0.25">
      <c r="A30" s="6" t="s">
        <v>64</v>
      </c>
      <c r="B30" s="7" t="s">
        <v>65</v>
      </c>
      <c r="C30" s="27">
        <f>C31</f>
        <v>429000</v>
      </c>
      <c r="D30" s="27">
        <f>D31</f>
        <v>429000</v>
      </c>
      <c r="E30" s="27">
        <f>E31</f>
        <v>81000</v>
      </c>
      <c r="F30" s="9">
        <f t="shared" si="0"/>
        <v>0.1888111888111888</v>
      </c>
      <c r="G30" s="10">
        <f t="shared" si="1"/>
        <v>0.1888111888111888</v>
      </c>
      <c r="H30" s="27">
        <f>H31</f>
        <v>0</v>
      </c>
      <c r="I30" s="10" t="e">
        <f t="shared" si="2"/>
        <v>#DIV/0!</v>
      </c>
    </row>
    <row r="31" spans="1:10" s="2" customFormat="1" ht="63" x14ac:dyDescent="0.25">
      <c r="A31" s="12" t="s">
        <v>66</v>
      </c>
      <c r="B31" s="13" t="s">
        <v>67</v>
      </c>
      <c r="C31" s="26">
        <v>429000</v>
      </c>
      <c r="D31" s="14">
        <v>429000</v>
      </c>
      <c r="E31" s="39">
        <v>81000</v>
      </c>
      <c r="F31" s="9">
        <f t="shared" si="0"/>
        <v>0.1888111888111888</v>
      </c>
      <c r="G31" s="10">
        <f t="shared" si="1"/>
        <v>0.1888111888111888</v>
      </c>
      <c r="H31" s="16">
        <v>0</v>
      </c>
      <c r="I31" s="10" t="e">
        <f t="shared" si="2"/>
        <v>#DIV/0!</v>
      </c>
    </row>
    <row r="32" spans="1:10" ht="78.75" x14ac:dyDescent="0.25">
      <c r="A32" s="6" t="s">
        <v>68</v>
      </c>
      <c r="B32" s="7" t="s">
        <v>69</v>
      </c>
      <c r="C32" s="8">
        <f>C33</f>
        <v>218800</v>
      </c>
      <c r="D32" s="8">
        <f>D33</f>
        <v>218800</v>
      </c>
      <c r="E32" s="8">
        <f>E33</f>
        <v>0</v>
      </c>
      <c r="F32" s="9">
        <f t="shared" si="0"/>
        <v>0</v>
      </c>
      <c r="G32" s="10">
        <f t="shared" si="1"/>
        <v>0</v>
      </c>
      <c r="H32" s="8">
        <f>H33</f>
        <v>0</v>
      </c>
      <c r="I32" s="8" t="e">
        <f>I33</f>
        <v>#DIV/0!</v>
      </c>
    </row>
    <row r="33" spans="1:9" ht="78.75" x14ac:dyDescent="0.25">
      <c r="A33" s="12" t="s">
        <v>70</v>
      </c>
      <c r="B33" s="13" t="s">
        <v>71</v>
      </c>
      <c r="C33" s="14">
        <v>218800</v>
      </c>
      <c r="D33" s="14">
        <v>218800</v>
      </c>
      <c r="E33" s="22">
        <v>0</v>
      </c>
      <c r="F33" s="9">
        <f t="shared" si="0"/>
        <v>0</v>
      </c>
      <c r="G33" s="10">
        <f t="shared" si="1"/>
        <v>0</v>
      </c>
      <c r="H33" s="22">
        <v>0</v>
      </c>
      <c r="I33" s="10" t="e">
        <f t="shared" ref="I33:I70" si="3">E33/H33</f>
        <v>#DIV/0!</v>
      </c>
    </row>
    <row r="34" spans="1:9" ht="78.75" x14ac:dyDescent="0.25">
      <c r="A34" s="6" t="s">
        <v>72</v>
      </c>
      <c r="B34" s="7" t="s">
        <v>73</v>
      </c>
      <c r="C34" s="8">
        <f>C35</f>
        <v>485000</v>
      </c>
      <c r="D34" s="8">
        <f>D35</f>
        <v>485000</v>
      </c>
      <c r="E34" s="8">
        <f>E35</f>
        <v>5000</v>
      </c>
      <c r="F34" s="9">
        <f t="shared" si="0"/>
        <v>1.0309278350515464E-2</v>
      </c>
      <c r="G34" s="10">
        <f t="shared" si="1"/>
        <v>1.0309278350515464E-2</v>
      </c>
      <c r="H34" s="8">
        <f>H35</f>
        <v>5000</v>
      </c>
      <c r="I34" s="10">
        <f t="shared" si="3"/>
        <v>1</v>
      </c>
    </row>
    <row r="35" spans="1:9" ht="78.75" x14ac:dyDescent="0.25">
      <c r="A35" s="12" t="s">
        <v>74</v>
      </c>
      <c r="B35" s="13" t="s">
        <v>75</v>
      </c>
      <c r="C35" s="14">
        <v>485000</v>
      </c>
      <c r="D35" s="15">
        <v>485000</v>
      </c>
      <c r="E35" s="22">
        <v>5000</v>
      </c>
      <c r="F35" s="9">
        <f t="shared" ref="F35:F66" si="4">E35/C35</f>
        <v>1.0309278350515464E-2</v>
      </c>
      <c r="G35" s="10">
        <f t="shared" ref="G35:G66" si="5">E35/D35</f>
        <v>1.0309278350515464E-2</v>
      </c>
      <c r="H35" s="22">
        <v>5000</v>
      </c>
      <c r="I35" s="10">
        <f t="shared" si="3"/>
        <v>1</v>
      </c>
    </row>
    <row r="36" spans="1:9" ht="47.25" x14ac:dyDescent="0.25">
      <c r="A36" s="6" t="s">
        <v>76</v>
      </c>
      <c r="B36" s="7" t="s">
        <v>77</v>
      </c>
      <c r="C36" s="8">
        <f>C37</f>
        <v>1036000</v>
      </c>
      <c r="D36" s="8">
        <f>D37</f>
        <v>1036000</v>
      </c>
      <c r="E36" s="8">
        <f>E37</f>
        <v>126859.16</v>
      </c>
      <c r="F36" s="9">
        <f t="shared" si="4"/>
        <v>0.12245092664092665</v>
      </c>
      <c r="G36" s="10">
        <f t="shared" si="5"/>
        <v>0.12245092664092665</v>
      </c>
      <c r="H36" s="8">
        <f>H37</f>
        <v>87182.24</v>
      </c>
      <c r="I36" s="10">
        <f t="shared" si="3"/>
        <v>1.4551032412105951</v>
      </c>
    </row>
    <row r="37" spans="1:9" ht="47.25" x14ac:dyDescent="0.25">
      <c r="A37" s="12" t="s">
        <v>78</v>
      </c>
      <c r="B37" s="13" t="s">
        <v>79</v>
      </c>
      <c r="C37" s="14">
        <v>1036000</v>
      </c>
      <c r="D37" s="15">
        <v>1036000</v>
      </c>
      <c r="E37" s="22">
        <v>126859.16</v>
      </c>
      <c r="F37" s="9">
        <f t="shared" si="4"/>
        <v>0.12245092664092665</v>
      </c>
      <c r="G37" s="10">
        <f t="shared" si="5"/>
        <v>0.12245092664092665</v>
      </c>
      <c r="H37" s="22">
        <v>87182.24</v>
      </c>
      <c r="I37" s="10">
        <f t="shared" si="3"/>
        <v>1.4551032412105951</v>
      </c>
    </row>
    <row r="38" spans="1:9" ht="78.75" x14ac:dyDescent="0.25">
      <c r="A38" s="6" t="s">
        <v>80</v>
      </c>
      <c r="B38" s="7" t="s">
        <v>81</v>
      </c>
      <c r="C38" s="8">
        <f>C39</f>
        <v>145743442.08000001</v>
      </c>
      <c r="D38" s="8">
        <f>D39</f>
        <v>145743442.08000001</v>
      </c>
      <c r="E38" s="8">
        <f>E39</f>
        <v>38028118.710000001</v>
      </c>
      <c r="F38" s="9">
        <f t="shared" si="4"/>
        <v>0.26092507606020443</v>
      </c>
      <c r="G38" s="10">
        <f t="shared" si="5"/>
        <v>0.26092507606020443</v>
      </c>
      <c r="H38" s="8">
        <f>H39</f>
        <v>39733</v>
      </c>
      <c r="I38" s="10">
        <f t="shared" si="3"/>
        <v>957.09155387209626</v>
      </c>
    </row>
    <row r="39" spans="1:9" ht="63" x14ac:dyDescent="0.25">
      <c r="A39" s="12" t="s">
        <v>82</v>
      </c>
      <c r="B39" s="13" t="s">
        <v>83</v>
      </c>
      <c r="C39" s="14">
        <v>145743442.08000001</v>
      </c>
      <c r="D39" s="15">
        <v>145743442.08000001</v>
      </c>
      <c r="E39" s="22">
        <v>38028118.710000001</v>
      </c>
      <c r="F39" s="9">
        <f t="shared" si="4"/>
        <v>0.26092507606020443</v>
      </c>
      <c r="G39" s="10">
        <f t="shared" si="5"/>
        <v>0.26092507606020443</v>
      </c>
      <c r="H39" s="22">
        <v>39733</v>
      </c>
      <c r="I39" s="10">
        <f t="shared" si="3"/>
        <v>957.09155387209626</v>
      </c>
    </row>
    <row r="40" spans="1:9" ht="63" x14ac:dyDescent="0.25">
      <c r="A40" s="6" t="s">
        <v>84</v>
      </c>
      <c r="B40" s="7" t="s">
        <v>85</v>
      </c>
      <c r="C40" s="8">
        <f>C41</f>
        <v>105000</v>
      </c>
      <c r="D40" s="8">
        <f>D41</f>
        <v>105000</v>
      </c>
      <c r="E40" s="8">
        <f>E41</f>
        <v>0</v>
      </c>
      <c r="F40" s="9">
        <f t="shared" si="4"/>
        <v>0</v>
      </c>
      <c r="G40" s="10">
        <f t="shared" si="5"/>
        <v>0</v>
      </c>
      <c r="H40" s="8">
        <f>H41</f>
        <v>0</v>
      </c>
      <c r="I40" s="10" t="e">
        <f t="shared" si="3"/>
        <v>#DIV/0!</v>
      </c>
    </row>
    <row r="41" spans="1:9" ht="47.25" x14ac:dyDescent="0.25">
      <c r="A41" s="12" t="s">
        <v>86</v>
      </c>
      <c r="B41" s="13" t="s">
        <v>87</v>
      </c>
      <c r="C41" s="14">
        <v>105000</v>
      </c>
      <c r="D41" s="15">
        <v>105000</v>
      </c>
      <c r="E41" s="22">
        <v>0</v>
      </c>
      <c r="F41" s="9">
        <f t="shared" si="4"/>
        <v>0</v>
      </c>
      <c r="G41" s="10">
        <f t="shared" si="5"/>
        <v>0</v>
      </c>
      <c r="H41" s="22">
        <v>0</v>
      </c>
      <c r="I41" s="10" t="e">
        <f t="shared" si="3"/>
        <v>#DIV/0!</v>
      </c>
    </row>
    <row r="42" spans="1:9" ht="63" x14ac:dyDescent="0.25">
      <c r="A42" s="6" t="s">
        <v>88</v>
      </c>
      <c r="B42" s="7" t="s">
        <v>89</v>
      </c>
      <c r="C42" s="8">
        <f>C43</f>
        <v>1526000</v>
      </c>
      <c r="D42" s="8">
        <f>D43</f>
        <v>1526000</v>
      </c>
      <c r="E42" s="8">
        <f>E43</f>
        <v>177320.28</v>
      </c>
      <c r="F42" s="9">
        <f t="shared" si="4"/>
        <v>0.11619939711664483</v>
      </c>
      <c r="G42" s="10">
        <f t="shared" si="5"/>
        <v>0.11619939711664483</v>
      </c>
      <c r="H42" s="8">
        <f>H43</f>
        <v>39926.769999999997</v>
      </c>
      <c r="I42" s="10">
        <f t="shared" si="3"/>
        <v>4.4411376126844226</v>
      </c>
    </row>
    <row r="43" spans="1:9" ht="63" x14ac:dyDescent="0.25">
      <c r="A43" s="12" t="s">
        <v>90</v>
      </c>
      <c r="B43" s="13" t="s">
        <v>91</v>
      </c>
      <c r="C43" s="14">
        <v>1526000</v>
      </c>
      <c r="D43" s="15">
        <v>1526000</v>
      </c>
      <c r="E43" s="22">
        <v>177320.28</v>
      </c>
      <c r="F43" s="9">
        <f t="shared" si="4"/>
        <v>0.11619939711664483</v>
      </c>
      <c r="G43" s="10">
        <f t="shared" si="5"/>
        <v>0.11619939711664483</v>
      </c>
      <c r="H43" s="22">
        <v>39926.769999999997</v>
      </c>
      <c r="I43" s="10">
        <f t="shared" si="3"/>
        <v>4.4411376126844226</v>
      </c>
    </row>
    <row r="44" spans="1:9" ht="63" x14ac:dyDescent="0.25">
      <c r="A44" s="6" t="s">
        <v>92</v>
      </c>
      <c r="B44" s="7" t="s">
        <v>93</v>
      </c>
      <c r="C44" s="8">
        <f>C45</f>
        <v>486500</v>
      </c>
      <c r="D44" s="8">
        <f>D45</f>
        <v>486500</v>
      </c>
      <c r="E44" s="8">
        <f>E45</f>
        <v>0</v>
      </c>
      <c r="F44" s="9">
        <f t="shared" si="4"/>
        <v>0</v>
      </c>
      <c r="G44" s="10">
        <f t="shared" si="5"/>
        <v>0</v>
      </c>
      <c r="H44" s="8">
        <f>H45</f>
        <v>0</v>
      </c>
      <c r="I44" s="10" t="e">
        <f t="shared" si="3"/>
        <v>#DIV/0!</v>
      </c>
    </row>
    <row r="45" spans="1:9" ht="63" x14ac:dyDescent="0.25">
      <c r="A45" s="12" t="s">
        <v>94</v>
      </c>
      <c r="B45" s="13" t="s">
        <v>95</v>
      </c>
      <c r="C45" s="14">
        <v>486500</v>
      </c>
      <c r="D45" s="15">
        <v>486500</v>
      </c>
      <c r="E45" s="22">
        <v>0</v>
      </c>
      <c r="F45" s="9">
        <f t="shared" si="4"/>
        <v>0</v>
      </c>
      <c r="G45" s="10">
        <f t="shared" si="5"/>
        <v>0</v>
      </c>
      <c r="H45" s="22">
        <v>0</v>
      </c>
      <c r="I45" s="10" t="e">
        <f t="shared" si="3"/>
        <v>#DIV/0!</v>
      </c>
    </row>
    <row r="46" spans="1:9" ht="110.25" x14ac:dyDescent="0.25">
      <c r="A46" s="6" t="s">
        <v>96</v>
      </c>
      <c r="B46" s="7" t="s">
        <v>97</v>
      </c>
      <c r="C46" s="8">
        <f>C47</f>
        <v>70130633.540000007</v>
      </c>
      <c r="D46" s="8">
        <f>D47</f>
        <v>70130633.540000007</v>
      </c>
      <c r="E46" s="8">
        <f>E47</f>
        <v>592728.42000000004</v>
      </c>
      <c r="F46" s="9">
        <f t="shared" si="4"/>
        <v>8.4517762079238737E-3</v>
      </c>
      <c r="G46" s="10">
        <f t="shared" si="5"/>
        <v>8.4517762079238737E-3</v>
      </c>
      <c r="H46" s="8">
        <f>H47</f>
        <v>3398220.66</v>
      </c>
      <c r="I46" s="10">
        <f t="shared" si="3"/>
        <v>0.17442317003628599</v>
      </c>
    </row>
    <row r="47" spans="1:9" ht="110.25" x14ac:dyDescent="0.25">
      <c r="A47" s="12" t="s">
        <v>98</v>
      </c>
      <c r="B47" s="13" t="s">
        <v>99</v>
      </c>
      <c r="C47" s="14">
        <v>70130633.540000007</v>
      </c>
      <c r="D47" s="14">
        <v>70130633.540000007</v>
      </c>
      <c r="E47" s="22">
        <v>592728.42000000004</v>
      </c>
      <c r="F47" s="9">
        <f t="shared" si="4"/>
        <v>8.4517762079238737E-3</v>
      </c>
      <c r="G47" s="10">
        <f t="shared" si="5"/>
        <v>8.4517762079238737E-3</v>
      </c>
      <c r="H47" s="22">
        <v>3398220.66</v>
      </c>
      <c r="I47" s="10">
        <f t="shared" si="3"/>
        <v>0.17442317003628599</v>
      </c>
    </row>
    <row r="48" spans="1:9" ht="63" x14ac:dyDescent="0.25">
      <c r="A48" s="6" t="s">
        <v>100</v>
      </c>
      <c r="B48" s="7" t="s">
        <v>101</v>
      </c>
      <c r="C48" s="8">
        <f>C49</f>
        <v>8060598</v>
      </c>
      <c r="D48" s="8">
        <f>D49</f>
        <v>8060598</v>
      </c>
      <c r="E48" s="8">
        <f>E49</f>
        <v>0</v>
      </c>
      <c r="F48" s="9">
        <f t="shared" si="4"/>
        <v>0</v>
      </c>
      <c r="G48" s="10">
        <f t="shared" si="5"/>
        <v>0</v>
      </c>
      <c r="H48" s="8">
        <f>H49</f>
        <v>0</v>
      </c>
      <c r="I48" s="10" t="e">
        <f t="shared" si="3"/>
        <v>#DIV/0!</v>
      </c>
    </row>
    <row r="49" spans="1:9" ht="63" x14ac:dyDescent="0.25">
      <c r="A49" s="12" t="s">
        <v>102</v>
      </c>
      <c r="B49" s="13" t="s">
        <v>103</v>
      </c>
      <c r="C49" s="14">
        <v>8060598</v>
      </c>
      <c r="D49" s="14">
        <v>8060598</v>
      </c>
      <c r="E49" s="22">
        <v>0</v>
      </c>
      <c r="F49" s="9">
        <f t="shared" si="4"/>
        <v>0</v>
      </c>
      <c r="G49" s="10">
        <f t="shared" si="5"/>
        <v>0</v>
      </c>
      <c r="H49" s="22">
        <v>0</v>
      </c>
      <c r="I49" s="10" t="e">
        <f t="shared" si="3"/>
        <v>#DIV/0!</v>
      </c>
    </row>
    <row r="50" spans="1:9" ht="63" x14ac:dyDescent="0.25">
      <c r="A50" s="6" t="s">
        <v>104</v>
      </c>
      <c r="B50" s="7" t="s">
        <v>105</v>
      </c>
      <c r="C50" s="8">
        <f>C51</f>
        <v>1328180</v>
      </c>
      <c r="D50" s="8">
        <f>D51</f>
        <v>1328180</v>
      </c>
      <c r="E50" s="8">
        <f>E51</f>
        <v>0</v>
      </c>
      <c r="F50" s="9">
        <f t="shared" si="4"/>
        <v>0</v>
      </c>
      <c r="G50" s="10">
        <f t="shared" si="5"/>
        <v>0</v>
      </c>
      <c r="H50" s="8">
        <f>H51</f>
        <v>0</v>
      </c>
      <c r="I50" s="10" t="e">
        <f t="shared" si="3"/>
        <v>#DIV/0!</v>
      </c>
    </row>
    <row r="51" spans="1:9" ht="63" x14ac:dyDescent="0.25">
      <c r="A51" s="12" t="s">
        <v>106</v>
      </c>
      <c r="B51" s="13" t="s">
        <v>107</v>
      </c>
      <c r="C51" s="14">
        <v>1328180</v>
      </c>
      <c r="D51" s="14">
        <v>1328180</v>
      </c>
      <c r="E51" s="22">
        <v>0</v>
      </c>
      <c r="F51" s="9">
        <f t="shared" si="4"/>
        <v>0</v>
      </c>
      <c r="G51" s="10">
        <f t="shared" si="5"/>
        <v>0</v>
      </c>
      <c r="H51" s="22">
        <v>0</v>
      </c>
      <c r="I51" s="10" t="e">
        <f t="shared" si="3"/>
        <v>#DIV/0!</v>
      </c>
    </row>
    <row r="52" spans="1:9" ht="78.75" x14ac:dyDescent="0.25">
      <c r="A52" s="28" t="s">
        <v>108</v>
      </c>
      <c r="B52" s="29" t="s">
        <v>109</v>
      </c>
      <c r="C52" s="8">
        <f>C53</f>
        <v>250000</v>
      </c>
      <c r="D52" s="8">
        <f>D53</f>
        <v>250000</v>
      </c>
      <c r="E52" s="8">
        <f>E53</f>
        <v>25000</v>
      </c>
      <c r="F52" s="9">
        <f t="shared" si="4"/>
        <v>0.1</v>
      </c>
      <c r="G52" s="10">
        <f t="shared" si="5"/>
        <v>0.1</v>
      </c>
      <c r="H52" s="8">
        <f>H53</f>
        <v>0</v>
      </c>
      <c r="I52" s="10" t="e">
        <f t="shared" si="3"/>
        <v>#DIV/0!</v>
      </c>
    </row>
    <row r="53" spans="1:9" ht="78.75" x14ac:dyDescent="0.25">
      <c r="A53" s="30" t="s">
        <v>110</v>
      </c>
      <c r="B53" s="31" t="s">
        <v>111</v>
      </c>
      <c r="C53" s="14">
        <v>250000</v>
      </c>
      <c r="D53" s="15">
        <v>250000</v>
      </c>
      <c r="E53" s="22">
        <v>25000</v>
      </c>
      <c r="F53" s="32">
        <f t="shared" si="4"/>
        <v>0.1</v>
      </c>
      <c r="G53" s="33">
        <f t="shared" si="5"/>
        <v>0.1</v>
      </c>
      <c r="H53" s="22">
        <v>0</v>
      </c>
      <c r="I53" s="10" t="e">
        <f t="shared" si="3"/>
        <v>#DIV/0!</v>
      </c>
    </row>
    <row r="54" spans="1:9" ht="126" x14ac:dyDescent="0.25">
      <c r="A54" s="6" t="s">
        <v>112</v>
      </c>
      <c r="B54" s="7" t="s">
        <v>113</v>
      </c>
      <c r="C54" s="8">
        <f>C55</f>
        <v>8275250</v>
      </c>
      <c r="D54" s="8">
        <f>D55</f>
        <v>8275250</v>
      </c>
      <c r="E54" s="8">
        <f>E55</f>
        <v>123764.11</v>
      </c>
      <c r="F54" s="9">
        <f t="shared" si="4"/>
        <v>1.4955936074438838E-2</v>
      </c>
      <c r="G54" s="10">
        <f t="shared" si="5"/>
        <v>1.4955936074438838E-2</v>
      </c>
      <c r="H54" s="8">
        <f>H55</f>
        <v>4496693.7699999996</v>
      </c>
      <c r="I54" s="10">
        <f t="shared" si="3"/>
        <v>2.7523357455582306E-2</v>
      </c>
    </row>
    <row r="55" spans="1:9" ht="126" x14ac:dyDescent="0.25">
      <c r="A55" s="12" t="s">
        <v>114</v>
      </c>
      <c r="B55" s="13" t="s">
        <v>115</v>
      </c>
      <c r="C55" s="14">
        <v>8275250</v>
      </c>
      <c r="D55" s="14">
        <v>8275250</v>
      </c>
      <c r="E55" s="22">
        <v>123764.11</v>
      </c>
      <c r="F55" s="9">
        <f t="shared" si="4"/>
        <v>1.4955936074438838E-2</v>
      </c>
      <c r="G55" s="10">
        <f t="shared" si="5"/>
        <v>1.4955936074438838E-2</v>
      </c>
      <c r="H55" s="22">
        <v>4496693.7699999996</v>
      </c>
      <c r="I55" s="10">
        <f t="shared" si="3"/>
        <v>2.7523357455582306E-2</v>
      </c>
    </row>
    <row r="56" spans="1:9" ht="126" x14ac:dyDescent="0.25">
      <c r="A56" s="34" t="s">
        <v>116</v>
      </c>
      <c r="B56" s="7" t="s">
        <v>117</v>
      </c>
      <c r="C56" s="8">
        <f>C57</f>
        <v>284000</v>
      </c>
      <c r="D56" s="8">
        <f>D57</f>
        <v>284000</v>
      </c>
      <c r="E56" s="8">
        <f>E57</f>
        <v>68642.12</v>
      </c>
      <c r="F56" s="9">
        <f t="shared" si="4"/>
        <v>0.2416976056338028</v>
      </c>
      <c r="G56" s="10">
        <f t="shared" si="5"/>
        <v>0.2416976056338028</v>
      </c>
      <c r="H56" s="8">
        <f>H57</f>
        <v>0</v>
      </c>
      <c r="I56" s="10" t="e">
        <f t="shared" si="3"/>
        <v>#DIV/0!</v>
      </c>
    </row>
    <row r="57" spans="1:9" ht="126" x14ac:dyDescent="0.25">
      <c r="A57" s="23" t="s">
        <v>118</v>
      </c>
      <c r="B57" s="13" t="s">
        <v>119</v>
      </c>
      <c r="C57" s="14">
        <v>284000</v>
      </c>
      <c r="D57" s="15">
        <v>284000</v>
      </c>
      <c r="E57" s="24">
        <v>68642.12</v>
      </c>
      <c r="F57" s="9">
        <f t="shared" si="4"/>
        <v>0.2416976056338028</v>
      </c>
      <c r="G57" s="10">
        <f t="shared" si="5"/>
        <v>0.2416976056338028</v>
      </c>
      <c r="H57" s="24">
        <v>0</v>
      </c>
      <c r="I57" s="10" t="e">
        <f t="shared" si="3"/>
        <v>#DIV/0!</v>
      </c>
    </row>
    <row r="58" spans="1:9" ht="63" x14ac:dyDescent="0.25">
      <c r="A58" s="34" t="s">
        <v>120</v>
      </c>
      <c r="B58" s="7" t="s">
        <v>121</v>
      </c>
      <c r="C58" s="8">
        <f>C59</f>
        <v>521000</v>
      </c>
      <c r="D58" s="8">
        <f>D59</f>
        <v>521000</v>
      </c>
      <c r="E58" s="8">
        <f>E59</f>
        <v>0</v>
      </c>
      <c r="F58" s="9">
        <f t="shared" si="4"/>
        <v>0</v>
      </c>
      <c r="G58" s="10">
        <f t="shared" si="5"/>
        <v>0</v>
      </c>
      <c r="H58" s="8">
        <f>H59</f>
        <v>0</v>
      </c>
      <c r="I58" s="10" t="e">
        <f t="shared" si="3"/>
        <v>#DIV/0!</v>
      </c>
    </row>
    <row r="59" spans="1:9" ht="78.75" x14ac:dyDescent="0.25">
      <c r="A59" s="23" t="s">
        <v>122</v>
      </c>
      <c r="B59" s="13" t="s">
        <v>123</v>
      </c>
      <c r="C59" s="14">
        <v>521000</v>
      </c>
      <c r="D59" s="15">
        <v>521000</v>
      </c>
      <c r="E59" s="24">
        <v>0</v>
      </c>
      <c r="F59" s="9">
        <f t="shared" si="4"/>
        <v>0</v>
      </c>
      <c r="G59" s="10">
        <f t="shared" si="5"/>
        <v>0</v>
      </c>
      <c r="H59" s="24">
        <v>0</v>
      </c>
      <c r="I59" s="10" t="e">
        <f t="shared" si="3"/>
        <v>#DIV/0!</v>
      </c>
    </row>
    <row r="60" spans="1:9" ht="126" x14ac:dyDescent="0.25">
      <c r="A60" s="34" t="s">
        <v>124</v>
      </c>
      <c r="B60" s="7" t="s">
        <v>125</v>
      </c>
      <c r="C60" s="8">
        <f>C61</f>
        <v>68060191.560000002</v>
      </c>
      <c r="D60" s="8">
        <f>D61</f>
        <v>68581921.560000002</v>
      </c>
      <c r="E60" s="8">
        <f>E61</f>
        <v>44147111.689999998</v>
      </c>
      <c r="F60" s="9">
        <f t="shared" si="4"/>
        <v>0.64864806692589327</v>
      </c>
      <c r="G60" s="10">
        <f t="shared" si="5"/>
        <v>0.64371354266265612</v>
      </c>
      <c r="H60" s="8">
        <f>H61</f>
        <v>3577580.19</v>
      </c>
      <c r="I60" s="10">
        <f t="shared" si="3"/>
        <v>12.33993631041433</v>
      </c>
    </row>
    <row r="61" spans="1:9" ht="126" x14ac:dyDescent="0.25">
      <c r="A61" s="23" t="s">
        <v>126</v>
      </c>
      <c r="B61" s="13" t="s">
        <v>127</v>
      </c>
      <c r="C61" s="14">
        <v>68060191.560000002</v>
      </c>
      <c r="D61" s="15">
        <v>68581921.560000002</v>
      </c>
      <c r="E61" s="24">
        <v>44147111.689999998</v>
      </c>
      <c r="F61" s="9">
        <f t="shared" si="4"/>
        <v>0.64864806692589327</v>
      </c>
      <c r="G61" s="10">
        <f t="shared" si="5"/>
        <v>0.64371354266265612</v>
      </c>
      <c r="H61" s="24">
        <v>3577580.19</v>
      </c>
      <c r="I61" s="10">
        <f t="shared" si="3"/>
        <v>12.33993631041433</v>
      </c>
    </row>
    <row r="62" spans="1:9" ht="63" x14ac:dyDescent="0.25">
      <c r="A62" s="6" t="s">
        <v>128</v>
      </c>
      <c r="B62" s="7" t="s">
        <v>129</v>
      </c>
      <c r="C62" s="8">
        <f>C63+C64</f>
        <v>7315397.6399999997</v>
      </c>
      <c r="D62" s="8">
        <f>D63+D64</f>
        <v>7315397.6399999997</v>
      </c>
      <c r="E62" s="8">
        <f>E63+E64</f>
        <v>0</v>
      </c>
      <c r="F62" s="9">
        <f t="shared" si="4"/>
        <v>0</v>
      </c>
      <c r="G62" s="10">
        <f t="shared" si="5"/>
        <v>0</v>
      </c>
      <c r="H62" s="8">
        <f>H63+H64</f>
        <v>867076.48</v>
      </c>
      <c r="I62" s="10">
        <f t="shared" si="3"/>
        <v>0</v>
      </c>
    </row>
    <row r="63" spans="1:9" ht="63" x14ac:dyDescent="0.25">
      <c r="A63" s="12" t="s">
        <v>130</v>
      </c>
      <c r="B63" s="13" t="s">
        <v>131</v>
      </c>
      <c r="C63" s="14">
        <v>7315397.6399999997</v>
      </c>
      <c r="D63" s="14">
        <v>7315397.6399999997</v>
      </c>
      <c r="E63" s="22">
        <v>0</v>
      </c>
      <c r="F63" s="9">
        <f t="shared" si="4"/>
        <v>0</v>
      </c>
      <c r="G63" s="10">
        <f t="shared" si="5"/>
        <v>0</v>
      </c>
      <c r="H63" s="16">
        <v>0</v>
      </c>
      <c r="I63" s="10" t="e">
        <f t="shared" si="3"/>
        <v>#DIV/0!</v>
      </c>
    </row>
    <row r="64" spans="1:9" ht="63" x14ac:dyDescent="0.25">
      <c r="A64" s="12" t="s">
        <v>132</v>
      </c>
      <c r="B64" s="13" t="s">
        <v>133</v>
      </c>
      <c r="C64" s="14">
        <v>0</v>
      </c>
      <c r="D64" s="14">
        <v>0</v>
      </c>
      <c r="E64" s="22">
        <v>0</v>
      </c>
      <c r="F64" s="9" t="e">
        <f t="shared" si="4"/>
        <v>#DIV/0!</v>
      </c>
      <c r="G64" s="10" t="e">
        <f t="shared" si="5"/>
        <v>#DIV/0!</v>
      </c>
      <c r="H64" s="22">
        <v>867076.48</v>
      </c>
      <c r="I64" s="10">
        <f t="shared" si="3"/>
        <v>0</v>
      </c>
    </row>
    <row r="65" spans="1:9" ht="141.75" x14ac:dyDescent="0.25">
      <c r="A65" s="6" t="s">
        <v>134</v>
      </c>
      <c r="B65" s="7" t="s">
        <v>135</v>
      </c>
      <c r="C65" s="8">
        <f>C66</f>
        <v>324000</v>
      </c>
      <c r="D65" s="8">
        <f>D66</f>
        <v>10800000</v>
      </c>
      <c r="E65" s="8">
        <f>E66</f>
        <v>0</v>
      </c>
      <c r="F65" s="9">
        <f t="shared" si="4"/>
        <v>0</v>
      </c>
      <c r="G65" s="10">
        <f t="shared" si="5"/>
        <v>0</v>
      </c>
      <c r="H65" s="8">
        <f>H66</f>
        <v>0</v>
      </c>
      <c r="I65" s="10" t="e">
        <f t="shared" si="3"/>
        <v>#DIV/0!</v>
      </c>
    </row>
    <row r="66" spans="1:9" ht="126" x14ac:dyDescent="0.25">
      <c r="A66" s="12" t="s">
        <v>136</v>
      </c>
      <c r="B66" s="13" t="s">
        <v>137</v>
      </c>
      <c r="C66" s="14">
        <v>324000</v>
      </c>
      <c r="D66" s="15">
        <v>10800000</v>
      </c>
      <c r="E66" s="22">
        <v>0</v>
      </c>
      <c r="F66" s="9">
        <f t="shared" si="4"/>
        <v>0</v>
      </c>
      <c r="G66" s="10">
        <f t="shared" si="5"/>
        <v>0</v>
      </c>
      <c r="H66" s="22">
        <v>0</v>
      </c>
      <c r="I66" s="10" t="e">
        <f t="shared" si="3"/>
        <v>#DIV/0!</v>
      </c>
    </row>
    <row r="67" spans="1:9" ht="31.5" x14ac:dyDescent="0.25">
      <c r="A67" s="6" t="s">
        <v>138</v>
      </c>
      <c r="B67" s="7" t="s">
        <v>139</v>
      </c>
      <c r="C67" s="8">
        <f>C68</f>
        <v>72063123.010000005</v>
      </c>
      <c r="D67" s="8">
        <f>D68</f>
        <v>72063123.010000005</v>
      </c>
      <c r="E67" s="8">
        <f>E68</f>
        <v>15729546.130000001</v>
      </c>
      <c r="F67" s="9">
        <f t="shared" ref="F67:F98" si="6">E67/C67</f>
        <v>0.21827455532030238</v>
      </c>
      <c r="G67" s="10">
        <f t="shared" ref="G67:G73" si="7">E67/D67</f>
        <v>0.21827455532030238</v>
      </c>
      <c r="H67" s="8">
        <f>H68</f>
        <v>2357098.2599999998</v>
      </c>
      <c r="I67" s="10">
        <f t="shared" si="3"/>
        <v>6.6732670406366523</v>
      </c>
    </row>
    <row r="68" spans="1:9" ht="31.5" x14ac:dyDescent="0.25">
      <c r="A68" s="12" t="s">
        <v>140</v>
      </c>
      <c r="B68" s="13" t="s">
        <v>141</v>
      </c>
      <c r="C68" s="14">
        <v>72063123.010000005</v>
      </c>
      <c r="D68" s="14">
        <v>72063123.010000005</v>
      </c>
      <c r="E68" s="22">
        <v>15729546.130000001</v>
      </c>
      <c r="F68" s="32">
        <f t="shared" si="6"/>
        <v>0.21827455532030238</v>
      </c>
      <c r="G68" s="33">
        <f t="shared" si="7"/>
        <v>0.21827455532030238</v>
      </c>
      <c r="H68" s="22">
        <v>2357098.2599999998</v>
      </c>
      <c r="I68" s="33">
        <f t="shared" si="3"/>
        <v>6.6732670406366523</v>
      </c>
    </row>
    <row r="69" spans="1:9" ht="110.25" x14ac:dyDescent="0.25">
      <c r="A69" s="35" t="s">
        <v>142</v>
      </c>
      <c r="B69" s="29" t="s">
        <v>143</v>
      </c>
      <c r="C69" s="8">
        <f>C70</f>
        <v>12000</v>
      </c>
      <c r="D69" s="8">
        <f>D70</f>
        <v>12000</v>
      </c>
      <c r="E69" s="8">
        <f>E70</f>
        <v>0</v>
      </c>
      <c r="F69" s="9">
        <f t="shared" si="6"/>
        <v>0</v>
      </c>
      <c r="G69" s="10">
        <f t="shared" si="7"/>
        <v>0</v>
      </c>
      <c r="H69" s="8">
        <f>H70</f>
        <v>0</v>
      </c>
      <c r="I69" s="10" t="e">
        <f t="shared" si="3"/>
        <v>#DIV/0!</v>
      </c>
    </row>
    <row r="70" spans="1:9" ht="110.25" x14ac:dyDescent="0.25">
      <c r="A70" s="6" t="s">
        <v>144</v>
      </c>
      <c r="B70" s="13" t="s">
        <v>145</v>
      </c>
      <c r="C70" s="14">
        <v>12000</v>
      </c>
      <c r="D70" s="15">
        <v>12000</v>
      </c>
      <c r="E70" s="22">
        <v>0</v>
      </c>
      <c r="F70" s="32">
        <f t="shared" si="6"/>
        <v>0</v>
      </c>
      <c r="G70" s="33">
        <f t="shared" si="7"/>
        <v>0</v>
      </c>
      <c r="H70" s="22">
        <v>0</v>
      </c>
      <c r="I70" s="33" t="e">
        <f t="shared" si="3"/>
        <v>#DIV/0!</v>
      </c>
    </row>
    <row r="71" spans="1:9" x14ac:dyDescent="0.25">
      <c r="A71" s="6" t="s">
        <v>146</v>
      </c>
      <c r="B71" s="7" t="s">
        <v>147</v>
      </c>
      <c r="C71" s="8">
        <f>C3+C5+C13+C18+C20+C22+C24+C28+C30+C32+C34+C36+C38+C40+C42+C44+C46+C48+C50+C54+C56+C58+C60+C62+C65+C67+C52+C69</f>
        <v>1913607588.6800001</v>
      </c>
      <c r="D71" s="8">
        <f>D3+D5+D13+D18+D20+D22+D24+D28+D30+D32+D34+D36+D38+D40+D42+D44+D46+D48+D50+D54+D56+D58+D60+D62+D65+D67+D52+D69</f>
        <v>1956381954.5800002</v>
      </c>
      <c r="E71" s="8">
        <f>E3+E5+E13+E18+E20+E22+E24+E28+E30+E32+E34+E36+E38+E40+E42+E44+E46+E48+E50+E54+E56+E58+E60+E62+E65+E67+E52+E69</f>
        <v>487261698.1400001</v>
      </c>
      <c r="F71" s="9">
        <f t="shared" si="6"/>
        <v>0.25462989435368594</v>
      </c>
      <c r="G71" s="10">
        <f t="shared" si="7"/>
        <v>0.24906266232894506</v>
      </c>
      <c r="H71" s="8">
        <f>H3+H5+H13+H18+H20+H22+H24+H28+H30+H32+H34+H36+H38+H40+H42+H44+H46+H48+H50+H54+H56+H58+H60+H62+H65+H67+H52+H69</f>
        <v>310531133.37</v>
      </c>
      <c r="I71" s="8" t="e">
        <f>I3+I5+I13+I18+I20+I22+I24+I28+I30+I32+I34+I36+I38+I40+I42+I44+I46+I48+I50+I54+#REF!+I56+I58+I60+I62+I65+I67</f>
        <v>#DIV/0!</v>
      </c>
    </row>
    <row r="72" spans="1:9" ht="47.25" x14ac:dyDescent="0.25">
      <c r="A72" s="6" t="s">
        <v>148</v>
      </c>
      <c r="B72" s="7" t="s">
        <v>149</v>
      </c>
      <c r="C72" s="8">
        <f>C73</f>
        <v>248538798.18000001</v>
      </c>
      <c r="D72" s="8">
        <f>D73</f>
        <v>248508798.18000001</v>
      </c>
      <c r="E72" s="8">
        <f>E73</f>
        <v>57810322.329999998</v>
      </c>
      <c r="F72" s="9">
        <f t="shared" si="6"/>
        <v>0.23260079614665174</v>
      </c>
      <c r="G72" s="10">
        <f t="shared" si="7"/>
        <v>0.23262887573150146</v>
      </c>
      <c r="H72" s="16">
        <f>H73</f>
        <v>47379575.93</v>
      </c>
      <c r="I72" s="10">
        <f>E72/H72</f>
        <v>1.2201528020303662</v>
      </c>
    </row>
    <row r="73" spans="1:9" ht="47.25" x14ac:dyDescent="0.25">
      <c r="A73" s="12" t="s">
        <v>150</v>
      </c>
      <c r="B73" s="13" t="s">
        <v>151</v>
      </c>
      <c r="C73" s="14">
        <v>248538798.18000001</v>
      </c>
      <c r="D73" s="15">
        <v>248508798.18000001</v>
      </c>
      <c r="E73" s="22">
        <v>57810322.329999998</v>
      </c>
      <c r="F73" s="9">
        <f t="shared" si="6"/>
        <v>0.23260079614665174</v>
      </c>
      <c r="G73" s="10">
        <f t="shared" si="7"/>
        <v>0.23262887573150146</v>
      </c>
      <c r="H73" s="22">
        <v>47379575.93</v>
      </c>
      <c r="I73" s="10">
        <f>E73/H73</f>
        <v>1.2201528020303662</v>
      </c>
    </row>
    <row r="74" spans="1:9" x14ac:dyDescent="0.25">
      <c r="G74" s="10"/>
    </row>
    <row r="75" spans="1:9" ht="18.75" x14ac:dyDescent="0.3">
      <c r="A75" s="2" t="s">
        <v>152</v>
      </c>
      <c r="C75" s="36">
        <f>C71+C72</f>
        <v>2162146386.8600001</v>
      </c>
      <c r="D75" s="36">
        <f>D71+D72</f>
        <v>2204890752.7600002</v>
      </c>
      <c r="E75" s="36">
        <f>E71+E72</f>
        <v>545072020.47000015</v>
      </c>
      <c r="F75" s="36"/>
      <c r="G75" s="37">
        <f>E75/D75</f>
        <v>0.24721044332364281</v>
      </c>
      <c r="H75" s="36">
        <f>H71+H72</f>
        <v>357910709.30000001</v>
      </c>
      <c r="I75" s="38"/>
    </row>
  </sheetData>
  <mergeCells count="1">
    <mergeCell ref="A1:H1"/>
  </mergeCells>
  <pageMargins left="0.7" right="0.7" top="0.75" bottom="0.41666666666666702" header="0.511811023622047" footer="0.3"/>
  <pageSetup paperSize="9" fitToHeight="0" orientation="landscape" horizontalDpi="300" verticalDpi="300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Расходы прогр - непрогр</vt:lpstr>
      <vt:lpstr>'Расходы прогр - непрогр'!Заголовки_для_печати</vt:lpstr>
      <vt:lpstr>'Расходы прогр - непрогр'!Область_печати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Тимофеева Ольга Ивановна</dc:creator>
  <dc:description/>
  <cp:lastModifiedBy>user_fin04</cp:lastModifiedBy>
  <cp:revision>30</cp:revision>
  <dcterms:created xsi:type="dcterms:W3CDTF">2022-11-26T04:43:25Z</dcterms:created>
  <dcterms:modified xsi:type="dcterms:W3CDTF">2025-04-15T05:11:34Z</dcterms:modified>
  <dc:language>ru-RU</dc:language>
</cp:coreProperties>
</file>